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ERVER\AKCE\MENDELU - Laboratoř N2036\2 - RDS\ZTI\VV\"/>
    </mc:Choice>
  </mc:AlternateContent>
  <xr:revisionPtr revIDLastSave="0" documentId="13_ncr:1_{F8B2D9F8-59EC-42AE-863C-534B09BB822C}" xr6:coauthVersionLast="47" xr6:coauthVersionMax="47" xr10:uidLastSave="{00000000-0000-0000-0000-000000000000}"/>
  <bookViews>
    <workbookView xWindow="-110" yWindow="-110" windowWidth="38620" windowHeight="21220" xr2:uid="{DC049049-418A-4350-AFA5-0878668A7F14}"/>
  </bookViews>
  <sheets>
    <sheet name="KL" sheetId="1" r:id="rId1"/>
    <sheet name="ZTI-V" sheetId="2" r:id="rId2"/>
    <sheet name="ZTI-K" sheetId="3" r:id="rId3"/>
  </sheets>
  <definedNames>
    <definedName name="_xlnm.Print_Area" localSheetId="0">KL!$A$1:$H$35</definedName>
    <definedName name="_xlnm.Print_Area" localSheetId="2">'ZTI-K'!$A$1:$J$40</definedName>
    <definedName name="_xlnm.Print_Area" localSheetId="1">'ZTI-V'!$A$1:$J$45</definedName>
    <definedName name="Print_Area_0" localSheetId="1">'ZTI-V'!$A$1:$J$38</definedName>
    <definedName name="Print_Area_0_0" localSheetId="1">'ZTI-V'!$A$1:$J$38</definedName>
    <definedName name="Print_Area_0_0_0" localSheetId="1">'ZTI-V'!$A$1:$J$38</definedName>
    <definedName name="Print_Area_0_0_0_0" localSheetId="1">'ZTI-V'!$A$1:$J$38</definedName>
    <definedName name="Print_Area_0_0_0_0_0" localSheetId="1">'ZTI-V'!$A$1:$J$38</definedName>
    <definedName name="Print_Area_0_0_0_0_0_0" localSheetId="1">'ZTI-V'!$A$1:$J$38</definedName>
    <definedName name="Print_Area_0_0_0_0_0_0_0" localSheetId="1">'ZTI-V'!$A$1:$J$38</definedName>
    <definedName name="Print_Area_0_0_0_0_0_0_0_0" localSheetId="1">'ZTI-V'!$A$1:$J$38</definedName>
    <definedName name="Print_Titles_0" localSheetId="1">'ZTI-V'!$A$1:$AMI$7</definedName>
    <definedName name="Print_Titles_0_0" localSheetId="1">'ZTI-V'!$A$1:$AMI$7</definedName>
    <definedName name="Print_Titles_0_0_0" localSheetId="1">'ZTI-V'!$A$1:$AMI$7</definedName>
    <definedName name="Print_Titles_0_0_0_0" localSheetId="1">'ZTI-V'!$A$1:$AMI$7</definedName>
    <definedName name="Print_Titles_0_0_0_0_0" localSheetId="1">'ZTI-V'!$A$1:$AMI$7</definedName>
    <definedName name="Print_Titles_0_0_0_0_0_0" localSheetId="1">'ZTI-V'!$A$1:$AMI$7</definedName>
    <definedName name="Print_Titles_0_0_0_0_0_0_0" localSheetId="1">'ZTI-V'!$A$1:$AMI$7</definedName>
    <definedName name="Print_Titles_0_0_0_0_0_0_0_0" localSheetId="1">'ZTI-V'!$A$1:$AMI$7</definedName>
    <definedName name="solver_lin" localSheetId="1">0</definedName>
    <definedName name="solver_num" localSheetId="1">0</definedName>
    <definedName name="solver_typ" localSheetId="1">1</definedName>
    <definedName name="solver_val" localSheetId="1">0</definedName>
  </definedNames>
  <calcPr calcId="181029" iterateDelta="1E-4"/>
</workbook>
</file>

<file path=xl/calcChain.xml><?xml version="1.0" encoding="utf-8"?>
<calcChain xmlns="http://schemas.openxmlformats.org/spreadsheetml/2006/main">
  <c r="C4" i="3" l="1"/>
  <c r="C3" i="3"/>
  <c r="C4" i="2"/>
  <c r="C3" i="2"/>
  <c r="D28" i="1"/>
  <c r="D27" i="1"/>
  <c r="B38" i="3"/>
  <c r="F37" i="3"/>
  <c r="F36" i="3"/>
  <c r="F35" i="3"/>
  <c r="B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8" i="3"/>
  <c r="F17" i="3"/>
  <c r="F16" i="3"/>
  <c r="B14" i="3"/>
  <c r="F13" i="3"/>
  <c r="F12" i="3"/>
  <c r="F11" i="3"/>
  <c r="A11" i="3"/>
  <c r="A12" i="3" s="1"/>
  <c r="A13" i="3" s="1"/>
  <c r="A16" i="3" s="1"/>
  <c r="A17" i="3" s="1"/>
  <c r="A18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5" i="3" s="1"/>
  <c r="A36" i="3" s="1"/>
  <c r="A37" i="3" s="1"/>
  <c r="F10" i="3"/>
  <c r="B43" i="2"/>
  <c r="F42" i="2"/>
  <c r="F41" i="2"/>
  <c r="F40" i="2"/>
  <c r="F39" i="2"/>
  <c r="B37" i="2"/>
  <c r="F36" i="2"/>
  <c r="F35" i="2"/>
  <c r="F34" i="2"/>
  <c r="B32" i="2"/>
  <c r="F31" i="2"/>
  <c r="F30" i="2"/>
  <c r="F29" i="2"/>
  <c r="F28" i="2"/>
  <c r="F26" i="2"/>
  <c r="B26" i="2"/>
  <c r="F25" i="2"/>
  <c r="B23" i="2"/>
  <c r="F22" i="2"/>
  <c r="F21" i="2"/>
  <c r="F23" i="2" s="1"/>
  <c r="B19" i="2"/>
  <c r="F18" i="2"/>
  <c r="F17" i="2"/>
  <c r="B15" i="2"/>
  <c r="F14" i="2"/>
  <c r="F15" i="2" s="1"/>
  <c r="F13" i="2"/>
  <c r="B11" i="2"/>
  <c r="F10" i="2"/>
  <c r="A10" i="2"/>
  <c r="A13" i="2" s="1"/>
  <c r="A14" i="2" s="1"/>
  <c r="A17" i="2" s="1"/>
  <c r="A18" i="2" s="1"/>
  <c r="A21" i="2" s="1"/>
  <c r="A22" i="2" s="1"/>
  <c r="A25" i="2" s="1"/>
  <c r="A28" i="2" s="1"/>
  <c r="A29" i="2" s="1"/>
  <c r="A30" i="2" s="1"/>
  <c r="A31" i="2" s="1"/>
  <c r="A34" i="2" s="1"/>
  <c r="A35" i="2" s="1"/>
  <c r="A36" i="2" s="1"/>
  <c r="A39" i="2" s="1"/>
  <c r="A40" i="2" s="1"/>
  <c r="A41" i="2" s="1"/>
  <c r="A42" i="2" s="1"/>
  <c r="F9" i="2"/>
  <c r="A28" i="1"/>
  <c r="A27" i="1"/>
  <c r="A26" i="1"/>
  <c r="F43" i="2" l="1"/>
  <c r="F37" i="2"/>
  <c r="F32" i="2"/>
  <c r="F19" i="2"/>
  <c r="F11" i="2"/>
  <c r="F38" i="3"/>
  <c r="F33" i="3"/>
  <c r="F14" i="3"/>
  <c r="F45" i="2" l="1"/>
  <c r="H27" i="1" s="1"/>
  <c r="F40" i="3"/>
  <c r="H28" i="1" s="1"/>
  <c r="H29" i="1" l="1"/>
</calcChain>
</file>

<file path=xl/sharedStrings.xml><?xml version="1.0" encoding="utf-8"?>
<sst xmlns="http://schemas.openxmlformats.org/spreadsheetml/2006/main" count="141" uniqueCount="87">
  <si>
    <t>Stavba:</t>
  </si>
  <si>
    <t>STAVEBNÍ ÚPRAVY LABORATOŘÍ N2036-N2039 V OBJ. B</t>
  </si>
  <si>
    <t>Část stavby:</t>
  </si>
  <si>
    <t>D.1.4.1 ZDRAVOTNĚ TECHNICKÉ INSTALACE</t>
  </si>
  <si>
    <t>Investor:</t>
  </si>
  <si>
    <t>Mendelova univerzita v Brně</t>
  </si>
  <si>
    <t>Zemědělská 1665/1, 613 00 Brno</t>
  </si>
  <si>
    <t>Vypracoval:</t>
  </si>
  <si>
    <t>Ing. Michal Patočka</t>
  </si>
  <si>
    <t>Místo:</t>
  </si>
  <si>
    <t>Brno</t>
  </si>
  <si>
    <t>Datum:</t>
  </si>
  <si>
    <t>04/2025</t>
  </si>
  <si>
    <t>Cenová soustava:</t>
  </si>
  <si>
    <t>vlastní</t>
  </si>
  <si>
    <t>OCENĚNÝ VÝKAZ VÝMĚR - R E K A P I T U L A C E</t>
  </si>
  <si>
    <t>VNITŘNÍ VODOVOD</t>
  </si>
  <si>
    <t>VNITŘNÍ KANALIZACE</t>
  </si>
  <si>
    <t>Celkem za stavební objekty</t>
  </si>
  <si>
    <t>pozn.:</t>
  </si>
  <si>
    <t>Tento výkaz výměr je soubor položek a prací navržených v rámci zpracované dokumentace pro provedení stavby (DPS). Tento výkaz výměr slouží jako podklad pro zpracování rozpočtu stavby či výběr zhotovitele, pokud není vyžadována standardní cenová soustava. Uvedené ceny jsou orientační.</t>
  </si>
  <si>
    <t>Výkaz výměr</t>
  </si>
  <si>
    <t>Stavba :</t>
  </si>
  <si>
    <t>Objekt :</t>
  </si>
  <si>
    <r>
      <rPr>
        <u/>
        <sz val="10"/>
        <color theme="1"/>
        <rFont val="Liberation Sans"/>
        <charset val="238"/>
      </rPr>
      <t>díl č.</t>
    </r>
    <r>
      <rPr>
        <u/>
        <sz val="10"/>
        <color theme="1"/>
        <rFont val="Liberation Sans"/>
        <charset val="238"/>
      </rPr>
      <t xml:space="preserve">
</t>
    </r>
    <r>
      <rPr>
        <b/>
        <sz val="9"/>
        <color rgb="FF000000"/>
        <rFont val="Calibri1"/>
        <charset val="238"/>
      </rPr>
      <t>p.č.</t>
    </r>
  </si>
  <si>
    <t>Název položky</t>
  </si>
  <si>
    <t>MJ</t>
  </si>
  <si>
    <t>množství</t>
  </si>
  <si>
    <t>cena / MJ</t>
  </si>
  <si>
    <t>celkem (Kč)</t>
  </si>
  <si>
    <t>Jednotková hmotnost</t>
  </si>
  <si>
    <t>POTRUBÍ SV</t>
  </si>
  <si>
    <t>Potrubí PP-RCT  PN 20 D 20 mm - svar polyfuze</t>
  </si>
  <si>
    <t>m</t>
  </si>
  <si>
    <t>Potrubí PP-RCT  PN 20 D 25 mm - svar polyfuze</t>
  </si>
  <si>
    <t>IZOLACE SV</t>
  </si>
  <si>
    <t>Izolace návleková   tl. 13 mm - vnitřní průměr 20 mm</t>
  </si>
  <si>
    <t>Izolace návleková   tl. 13 mm - vnitřní průměr 25 mm</t>
  </si>
  <si>
    <t>POTRUBÍ TV</t>
  </si>
  <si>
    <t>IZOLACE TV</t>
  </si>
  <si>
    <t>Izolace návleková   tl. 10 mm - vnitřní průměr 20 mm</t>
  </si>
  <si>
    <t>Izolace návleková   tl. 30 mm - vnitřní průměr pouzdra 25 mm</t>
  </si>
  <si>
    <t>MONTÁŽ POTRUBÍ</t>
  </si>
  <si>
    <t>montáž potrubí PP-RCT do pr.25mm včetně tvarovek a izolace</t>
  </si>
  <si>
    <t>ARMATURY</t>
  </si>
  <si>
    <t>Nástěnka PP-RCT 20</t>
  </si>
  <si>
    <t>ks</t>
  </si>
  <si>
    <t>Rohový ventil DN15, provedení mosaz s atestem pro pitnou vodu, posuvná rozeta, kovová rukojeť</t>
  </si>
  <si>
    <t>Výtokový ventil DN15, provedení mosaz s atestem pro pitnou vodu, posuvná rozeta, kovová rukojeť</t>
  </si>
  <si>
    <t>Záslepka na vodovodní potrubí</t>
  </si>
  <si>
    <t>ZAŘIZOVACÍ PŘEDMĚTY</t>
  </si>
  <si>
    <t>montáž rohového ventilu</t>
  </si>
  <si>
    <t>montáž výtokového ventilu</t>
  </si>
  <si>
    <t>montáž nástěnky PP-RCT pro ventil</t>
  </si>
  <si>
    <t>OSTATNÍ</t>
  </si>
  <si>
    <t>Zkouška těsnosti vodovodního potrubí</t>
  </si>
  <si>
    <t>Zjištění polohy stoupaček</t>
  </si>
  <si>
    <t>soub</t>
  </si>
  <si>
    <t>Úprava stávajících rozvodů</t>
  </si>
  <si>
    <t>soub.</t>
  </si>
  <si>
    <t>Proplach a dezinfekce vodovodního potrubí</t>
  </si>
  <si>
    <t>CELKEM</t>
  </si>
  <si>
    <t>POTRUBÍ</t>
  </si>
  <si>
    <t>Tato položka zahrnuje dodávku a montáž potrubí včetně všech tvarovek, spojovacího materiálu, závěsů a ostatního montážního materiálu. Trubky systému PP-HT jsou opatřeny nástrčným hrdlem opatřeným těsnícím kroužkem z elastomer. Potrubí geberit je spojováno pomocí svařování. Tento systém musí zaručovat při správné montáži dokonalou těsnost a tím i ekologickou jistotu kanalizačního systému.</t>
  </si>
  <si>
    <t>HT32 PŘÍMÁ TROUBA PP 32</t>
  </si>
  <si>
    <t>HT40 PŘÍMÁ TROUBA PP 40</t>
  </si>
  <si>
    <t>HT50 PŘÍMÁ TROUBA PP 50</t>
  </si>
  <si>
    <t>montáž odpadní trubky PP-HT s hrdlem do pr.50mm</t>
  </si>
  <si>
    <t>PŘÍSLUŠENSTVÍ</t>
  </si>
  <si>
    <t xml:space="preserve"> Kalich pro úkapy se zápachovou uzávěrkou a s přídavným uzávěrem (kuličkou) proti zápachu pro suchý stav DN32.</t>
  </si>
  <si>
    <t>podomítkový sifon ke klimatizačním jednotkám DN32 – 100x100mm</t>
  </si>
  <si>
    <t>Zápachová uzávěrka pro dřezy DN 40/50</t>
  </si>
  <si>
    <t>TVAROVKY</t>
  </si>
  <si>
    <t>OBLOUK PP 32-45 HTB32-45</t>
  </si>
  <si>
    <t>OBLOUK PP 32-87.5 HTB32-87</t>
  </si>
  <si>
    <t>OBLOUK PP 50-45 HTB50-45</t>
  </si>
  <si>
    <t>OBLOUK PP 50-87.5 HTB50-87</t>
  </si>
  <si>
    <t>OBLOUK PP 70-45 HTB70-45</t>
  </si>
  <si>
    <t>OBLOUK PP 70-87.5 HTB70-87</t>
  </si>
  <si>
    <t>ODBOČKA PP 32/32-45 HTEA32/32-45</t>
  </si>
  <si>
    <t>ODBOČKA PP 50/50-45 HTEA50/50-45</t>
  </si>
  <si>
    <t>ODBOČKA PP 70/40-45 HTEA70/40-45</t>
  </si>
  <si>
    <t>ODBOČKA PP 70/50-87.5 HTEA70/50-87</t>
  </si>
  <si>
    <t>ODBOČKA PP 70/70-87.5 HTEA70/70-87</t>
  </si>
  <si>
    <t>PŘECHODKA PP 40/70 HTR70/40</t>
  </si>
  <si>
    <t>PŘECHODKA PP 50/70 HTR70/50</t>
  </si>
  <si>
    <t>Zkouška těsnosti potrubí kanalizace vodou do DN 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</si>
</sst>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&quot; &quot;[$Kč-405];[Red]&quot;-&quot;#,##0.00&quot; &quot;[$Kč-405]"/>
    <numFmt numFmtId="165" formatCode="0.00000"/>
    <numFmt numFmtId="166" formatCode="0.0"/>
    <numFmt numFmtId="167" formatCode="#,##0.0"/>
    <numFmt numFmtId="168" formatCode="00"/>
    <numFmt numFmtId="169" formatCode="#,##0.000"/>
    <numFmt numFmtId="170" formatCode="&quot; &quot;#,##0.00&quot;      &quot;;&quot;-&quot;#,##0.00&quot;      &quot;;&quot; &quot;&quot;-&quot;00&quot;      &quot;;&quot; &quot;@&quot; &quot;"/>
  </numFmts>
  <fonts count="39">
    <font>
      <sz val="10"/>
      <color theme="1"/>
      <name val="Liberation Sans"/>
      <charset val="238"/>
    </font>
    <font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color rgb="FF000000"/>
      <name val="Arial1"/>
      <family val="2"/>
      <charset val="238"/>
    </font>
    <font>
      <b/>
      <sz val="10"/>
      <color rgb="FFFFFFFF"/>
      <name val="Arial"/>
      <family val="2"/>
      <charset val="238"/>
    </font>
    <font>
      <sz val="10"/>
      <color rgb="FF000000"/>
      <name val="Arial CE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0"/>
      <color rgb="FF9966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u/>
      <sz val="12"/>
      <color rgb="FF000000"/>
      <name val="Calibri1"/>
      <charset val="238"/>
    </font>
    <font>
      <sz val="10"/>
      <color rgb="FF000000"/>
      <name val="Calibri1"/>
      <charset val="238"/>
    </font>
    <font>
      <i/>
      <strike/>
      <sz val="10"/>
      <color rgb="FF000000"/>
      <name val="Calibri1"/>
      <charset val="238"/>
    </font>
    <font>
      <sz val="11"/>
      <color rgb="FF000000"/>
      <name val="Calibri1"/>
      <charset val="238"/>
    </font>
    <font>
      <b/>
      <sz val="11"/>
      <color rgb="FF000000"/>
      <name val="Calibri1"/>
      <charset val="238"/>
    </font>
    <font>
      <b/>
      <sz val="9"/>
      <color rgb="FF000000"/>
      <name val="Calibri1"/>
      <charset val="238"/>
    </font>
    <font>
      <u/>
      <sz val="10"/>
      <color theme="1"/>
      <name val="Liberation Sans"/>
      <charset val="238"/>
    </font>
    <font>
      <b/>
      <i/>
      <strike/>
      <sz val="9"/>
      <color rgb="FF000000"/>
      <name val="Calibri1"/>
      <charset val="238"/>
    </font>
    <font>
      <b/>
      <sz val="12"/>
      <color rgb="FF000000"/>
      <name val="Calibri1"/>
      <charset val="238"/>
    </font>
    <font>
      <b/>
      <sz val="10"/>
      <color rgb="FF000000"/>
      <name val="Calibri1"/>
      <charset val="238"/>
    </font>
    <font>
      <sz val="8"/>
      <color rgb="FF000000"/>
      <name val="Calibri1"/>
      <charset val="238"/>
    </font>
    <font>
      <i/>
      <strike/>
      <sz val="8"/>
      <color rgb="FF000000"/>
      <name val="Calibri1"/>
      <charset val="238"/>
    </font>
    <font>
      <i/>
      <strike/>
      <sz val="8"/>
      <color rgb="FFFF1493"/>
      <name val="Calibri1"/>
      <charset val="238"/>
    </font>
    <font>
      <sz val="10"/>
      <color rgb="FFFFFFFF"/>
      <name val="Calibri1"/>
      <charset val="238"/>
    </font>
    <font>
      <i/>
      <strike/>
      <sz val="11"/>
      <color rgb="FF000000"/>
      <name val="Arial"/>
      <family val="2"/>
      <charset val="238"/>
    </font>
    <font>
      <i/>
      <sz val="8"/>
      <color rgb="FF000000"/>
      <name val="Calibri1"/>
      <charset val="238"/>
    </font>
    <font>
      <b/>
      <i/>
      <strike/>
      <sz val="10"/>
      <color rgb="FF000000"/>
      <name val="Calibri1"/>
      <charset val="238"/>
    </font>
    <font>
      <strike/>
      <sz val="8"/>
      <color rgb="FF000000"/>
      <name val="Calibri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EEEEEE"/>
        <bgColor rgb="FFEEEEEE"/>
      </patternFill>
    </fill>
    <fill>
      <patternFill patternType="solid">
        <fgColor rgb="FFC0C0C0"/>
        <bgColor rgb="FFC0C0C0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4">
    <xf numFmtId="0" fontId="0" fillId="0" borderId="0"/>
    <xf numFmtId="0" fontId="2" fillId="0" borderId="0" applyNumberFormat="0" applyFill="0" applyBorder="0" applyProtection="0">
      <alignment vertical="top"/>
    </xf>
    <xf numFmtId="0" fontId="3" fillId="2" borderId="0" applyNumberFormat="0" applyBorder="0" applyProtection="0">
      <alignment vertical="top"/>
    </xf>
    <xf numFmtId="0" fontId="3" fillId="3" borderId="0" applyNumberFormat="0" applyBorder="0" applyProtection="0">
      <alignment vertical="top"/>
    </xf>
    <xf numFmtId="0" fontId="2" fillId="4" borderId="0" applyNumberFormat="0" applyBorder="0" applyProtection="0">
      <alignment vertical="top"/>
    </xf>
    <xf numFmtId="0" fontId="4" fillId="5" borderId="0" applyNumberFormat="0" applyBorder="0" applyProtection="0">
      <alignment vertical="top"/>
    </xf>
    <xf numFmtId="170" fontId="5" fillId="0" borderId="0" applyFill="0" applyBorder="0" applyProtection="0">
      <alignment vertical="top"/>
    </xf>
    <xf numFmtId="0" fontId="1" fillId="0" borderId="0" applyNumberFormat="0" applyFill="0" applyBorder="0" applyProtection="0">
      <alignment vertical="top"/>
    </xf>
    <xf numFmtId="0" fontId="6" fillId="6" borderId="0" applyNumberFormat="0" applyBorder="0" applyProtection="0">
      <alignment vertical="top"/>
    </xf>
    <xf numFmtId="0" fontId="7" fillId="0" borderId="0" applyNumberFormat="0"/>
    <xf numFmtId="0" fontId="8" fillId="0" borderId="0" applyNumberFormat="0" applyFill="0" applyBorder="0" applyProtection="0">
      <alignment vertical="top"/>
    </xf>
    <xf numFmtId="0" fontId="9" fillId="7" borderId="0" applyNumberFormat="0" applyBorder="0" applyProtection="0">
      <alignment vertical="top"/>
    </xf>
    <xf numFmtId="0" fontId="10" fillId="0" borderId="0" applyNumberFormat="0" applyFill="0" applyBorder="0" applyProtection="0">
      <alignment horizontal="center" vertical="top"/>
    </xf>
    <xf numFmtId="0" fontId="10" fillId="0" borderId="0" applyNumberFormat="0" applyFill="0" applyBorder="0" applyProtection="0">
      <alignment horizontal="center" vertical="top" textRotation="90"/>
    </xf>
    <xf numFmtId="0" fontId="11" fillId="0" borderId="0" applyNumberFormat="0" applyFill="0" applyBorder="0" applyProtection="0">
      <alignment vertical="top"/>
    </xf>
    <xf numFmtId="0" fontId="12" fillId="0" borderId="0" applyNumberFormat="0" applyFill="0" applyBorder="0" applyProtection="0">
      <alignment vertical="top"/>
    </xf>
    <xf numFmtId="0" fontId="13" fillId="8" borderId="0" applyNumberFormat="0" applyBorder="0" applyProtection="0">
      <alignment vertical="top"/>
    </xf>
    <xf numFmtId="0" fontId="5" fillId="0" borderId="0" applyNumberFormat="0"/>
    <xf numFmtId="0" fontId="14" fillId="8" borderId="1" applyNumberFormat="0" applyProtection="0">
      <alignment vertical="top"/>
    </xf>
    <xf numFmtId="0" fontId="15" fillId="0" borderId="0" applyNumberFormat="0" applyFill="0" applyBorder="0" applyProtection="0">
      <alignment vertical="top"/>
    </xf>
    <xf numFmtId="164" fontId="15" fillId="0" borderId="0" applyFill="0" applyBorder="0" applyProtection="0">
      <alignment vertical="top"/>
    </xf>
    <xf numFmtId="0" fontId="1" fillId="0" borderId="0" applyNumberFormat="0" applyFill="0" applyBorder="0" applyProtection="0">
      <alignment vertical="top"/>
    </xf>
    <xf numFmtId="0" fontId="1" fillId="0" borderId="0" applyNumberFormat="0" applyFill="0" applyBorder="0" applyProtection="0">
      <alignment vertical="top"/>
    </xf>
    <xf numFmtId="0" fontId="4" fillId="0" borderId="0" applyNumberFormat="0" applyFill="0" applyBorder="0" applyProtection="0">
      <alignment vertical="top"/>
    </xf>
  </cellStyleXfs>
  <cellXfs count="105">
    <xf numFmtId="0" fontId="0" fillId="0" borderId="0" xfId="0"/>
    <xf numFmtId="0" fontId="16" fillId="0" borderId="0" xfId="7" applyFont="1">
      <alignment vertical="top"/>
    </xf>
    <xf numFmtId="0" fontId="1" fillId="0" borderId="0" xfId="7">
      <alignment vertical="top"/>
    </xf>
    <xf numFmtId="0" fontId="16" fillId="0" borderId="2" xfId="7" applyFont="1" applyBorder="1">
      <alignment vertical="top"/>
    </xf>
    <xf numFmtId="0" fontId="1" fillId="0" borderId="3" xfId="7" applyBorder="1">
      <alignment vertical="top"/>
    </xf>
    <xf numFmtId="0" fontId="1" fillId="0" borderId="2" xfId="7" applyBorder="1">
      <alignment vertical="top"/>
    </xf>
    <xf numFmtId="0" fontId="17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left" vertical="center"/>
    </xf>
    <xf numFmtId="0" fontId="16" fillId="0" borderId="3" xfId="7" applyFont="1" applyBorder="1" applyAlignment="1">
      <alignment horizontal="left" vertical="top"/>
    </xf>
    <xf numFmtId="0" fontId="16" fillId="0" borderId="3" xfId="7" applyFont="1" applyBorder="1">
      <alignment vertical="top"/>
    </xf>
    <xf numFmtId="0" fontId="16" fillId="0" borderId="0" xfId="7" applyFont="1" applyBorder="1">
      <alignment vertical="top"/>
    </xf>
    <xf numFmtId="0" fontId="18" fillId="0" borderId="4" xfId="7" applyFont="1" applyBorder="1" applyAlignment="1">
      <alignment horizontal="left" vertical="center" wrapText="1"/>
    </xf>
    <xf numFmtId="164" fontId="16" fillId="0" borderId="4" xfId="7" applyNumberFormat="1" applyFont="1" applyBorder="1" applyAlignment="1">
      <alignment vertical="top" wrapText="1"/>
    </xf>
    <xf numFmtId="0" fontId="19" fillId="0" borderId="4" xfId="7" applyFont="1" applyBorder="1" applyAlignment="1">
      <alignment horizontal="left" vertical="center" wrapText="1"/>
    </xf>
    <xf numFmtId="164" fontId="17" fillId="9" borderId="4" xfId="7" applyNumberFormat="1" applyFont="1" applyFill="1" applyBorder="1">
      <alignment vertical="top"/>
    </xf>
    <xf numFmtId="0" fontId="20" fillId="0" borderId="6" xfId="7" applyFont="1" applyBorder="1" applyAlignment="1">
      <alignment horizontal="left" vertical="center"/>
    </xf>
    <xf numFmtId="0" fontId="20" fillId="0" borderId="8" xfId="7" applyFont="1" applyBorder="1" applyAlignment="1">
      <alignment horizontal="left" vertical="center" wrapText="1"/>
    </xf>
    <xf numFmtId="0" fontId="16" fillId="0" borderId="10" xfId="7" applyFont="1" applyBorder="1" applyAlignment="1">
      <alignment vertical="top" wrapText="1"/>
    </xf>
    <xf numFmtId="0" fontId="21" fillId="0" borderId="0" xfId="9" applyFont="1" applyAlignment="1">
      <alignment horizontal="center"/>
    </xf>
    <xf numFmtId="164" fontId="21" fillId="0" borderId="0" xfId="9" applyNumberFormat="1" applyFont="1" applyAlignment="1">
      <alignment horizontal="center"/>
    </xf>
    <xf numFmtId="0" fontId="22" fillId="0" borderId="0" xfId="9" applyFont="1"/>
    <xf numFmtId="0" fontId="23" fillId="0" borderId="0" xfId="9" applyFont="1"/>
    <xf numFmtId="0" fontId="22" fillId="0" borderId="0" xfId="7" applyFont="1">
      <alignment vertical="top"/>
    </xf>
    <xf numFmtId="0" fontId="24" fillId="0" borderId="11" xfId="9" applyFont="1" applyBorder="1" applyAlignment="1">
      <alignment horizontal="right"/>
    </xf>
    <xf numFmtId="0" fontId="24" fillId="0" borderId="12" xfId="9" applyFont="1" applyBorder="1" applyAlignment="1">
      <alignment horizontal="right"/>
    </xf>
    <xf numFmtId="0" fontId="24" fillId="9" borderId="11" xfId="9" applyFont="1" applyFill="1" applyBorder="1" applyAlignment="1">
      <alignment horizontal="right"/>
    </xf>
    <xf numFmtId="0" fontId="24" fillId="9" borderId="12" xfId="9" applyFont="1" applyFill="1" applyBorder="1" applyAlignment="1">
      <alignment horizontal="right" vertical="center"/>
    </xf>
    <xf numFmtId="0" fontId="24" fillId="9" borderId="12" xfId="9" applyFont="1" applyFill="1" applyBorder="1" applyAlignment="1">
      <alignment horizontal="right"/>
    </xf>
    <xf numFmtId="49" fontId="26" fillId="10" borderId="4" xfId="9" applyNumberFormat="1" applyFont="1" applyFill="1" applyBorder="1" applyAlignment="1">
      <alignment horizontal="center" vertical="top"/>
    </xf>
    <xf numFmtId="0" fontId="26" fillId="10" borderId="4" xfId="9" applyFont="1" applyFill="1" applyBorder="1" applyAlignment="1">
      <alignment horizontal="center" vertical="top"/>
    </xf>
    <xf numFmtId="164" fontId="26" fillId="10" borderId="4" xfId="9" applyNumberFormat="1" applyFont="1" applyFill="1" applyBorder="1" applyAlignment="1">
      <alignment horizontal="center" vertical="top"/>
    </xf>
    <xf numFmtId="0" fontId="26" fillId="10" borderId="4" xfId="9" applyFont="1" applyFill="1" applyBorder="1" applyAlignment="1">
      <alignment horizontal="center" vertical="top" wrapText="1"/>
    </xf>
    <xf numFmtId="0" fontId="28" fillId="10" borderId="4" xfId="9" applyFont="1" applyFill="1" applyBorder="1" applyAlignment="1">
      <alignment horizontal="center" vertical="top" wrapText="1"/>
    </xf>
    <xf numFmtId="0" fontId="22" fillId="0" borderId="0" xfId="9" applyFont="1" applyAlignment="1">
      <alignment vertical="top"/>
    </xf>
    <xf numFmtId="168" fontId="29" fillId="4" borderId="11" xfId="9" applyNumberFormat="1" applyFont="1" applyFill="1" applyBorder="1" applyAlignment="1">
      <alignment horizontal="center" vertical="center"/>
    </xf>
    <xf numFmtId="168" fontId="30" fillId="0" borderId="4" xfId="9" applyNumberFormat="1" applyFont="1" applyBorder="1" applyAlignment="1">
      <alignment horizontal="center" vertical="center"/>
    </xf>
    <xf numFmtId="0" fontId="31" fillId="0" borderId="4" xfId="9" applyFont="1" applyBorder="1" applyAlignment="1">
      <alignment vertical="top" wrapText="1"/>
    </xf>
    <xf numFmtId="49" fontId="31" fillId="0" borderId="4" xfId="9" applyNumberFormat="1" applyFont="1" applyBorder="1" applyAlignment="1">
      <alignment horizontal="center" shrinkToFit="1"/>
    </xf>
    <xf numFmtId="4" fontId="31" fillId="0" borderId="4" xfId="9" applyNumberFormat="1" applyFont="1" applyBorder="1" applyAlignment="1">
      <alignment horizontal="right"/>
    </xf>
    <xf numFmtId="164" fontId="31" fillId="0" borderId="4" xfId="9" applyNumberFormat="1" applyFont="1" applyBorder="1"/>
    <xf numFmtId="165" fontId="31" fillId="0" borderId="4" xfId="9" applyNumberFormat="1" applyFont="1" applyBorder="1"/>
    <xf numFmtId="4" fontId="31" fillId="0" borderId="4" xfId="9" applyNumberFormat="1" applyFont="1" applyBorder="1"/>
    <xf numFmtId="165" fontId="32" fillId="0" borderId="4" xfId="9" applyNumberFormat="1" applyFont="1" applyBorder="1"/>
    <xf numFmtId="2" fontId="33" fillId="0" borderId="4" xfId="9" applyNumberFormat="1" applyFont="1" applyBorder="1"/>
    <xf numFmtId="49" fontId="26" fillId="10" borderId="11" xfId="9" applyNumberFormat="1" applyFont="1" applyFill="1" applyBorder="1" applyAlignment="1">
      <alignment vertical="top"/>
    </xf>
    <xf numFmtId="0" fontId="29" fillId="10" borderId="12" xfId="9" applyFont="1" applyFill="1" applyBorder="1" applyAlignment="1">
      <alignment horizontal="left" vertical="top"/>
    </xf>
    <xf numFmtId="0" fontId="26" fillId="10" borderId="12" xfId="9" applyFont="1" applyFill="1" applyBorder="1" applyAlignment="1">
      <alignment horizontal="center" vertical="top"/>
    </xf>
    <xf numFmtId="164" fontId="26" fillId="10" borderId="12" xfId="9" applyNumberFormat="1" applyFont="1" applyFill="1" applyBorder="1" applyAlignment="1">
      <alignment horizontal="center" vertical="top"/>
    </xf>
    <xf numFmtId="0" fontId="26" fillId="10" borderId="12" xfId="9" applyFont="1" applyFill="1" applyBorder="1" applyAlignment="1">
      <alignment horizontal="center" vertical="top" wrapText="1"/>
    </xf>
    <xf numFmtId="166" fontId="26" fillId="10" borderId="4" xfId="9" applyNumberFormat="1" applyFont="1" applyFill="1" applyBorder="1" applyAlignment="1">
      <alignment horizontal="center" vertical="top"/>
    </xf>
    <xf numFmtId="0" fontId="28" fillId="10" borderId="12" xfId="9" applyFont="1" applyFill="1" applyBorder="1" applyAlignment="1">
      <alignment horizontal="center" vertical="top" wrapText="1"/>
    </xf>
    <xf numFmtId="0" fontId="28" fillId="10" borderId="13" xfId="9" applyFont="1" applyFill="1" applyBorder="1" applyAlignment="1">
      <alignment horizontal="center" vertical="top" wrapText="1"/>
    </xf>
    <xf numFmtId="166" fontId="31" fillId="0" borderId="4" xfId="9" applyNumberFormat="1" applyFont="1" applyBorder="1"/>
    <xf numFmtId="166" fontId="26" fillId="10" borderId="12" xfId="9" applyNumberFormat="1" applyFont="1" applyFill="1" applyBorder="1" applyAlignment="1">
      <alignment horizontal="center" vertical="top" wrapText="1"/>
    </xf>
    <xf numFmtId="167" fontId="31" fillId="0" borderId="4" xfId="9" applyNumberFormat="1" applyFont="1" applyBorder="1" applyAlignment="1">
      <alignment horizontal="right"/>
    </xf>
    <xf numFmtId="4" fontId="32" fillId="0" borderId="4" xfId="9" applyNumberFormat="1" applyFont="1" applyBorder="1"/>
    <xf numFmtId="4" fontId="22" fillId="0" borderId="0" xfId="9" applyNumberFormat="1" applyFont="1"/>
    <xf numFmtId="0" fontId="34" fillId="0" borderId="0" xfId="9" applyFont="1"/>
    <xf numFmtId="0" fontId="35" fillId="0" borderId="0" xfId="7" applyFont="1">
      <alignment vertical="top"/>
    </xf>
    <xf numFmtId="0" fontId="22" fillId="0" borderId="0" xfId="9" applyFont="1" applyAlignment="1">
      <alignment horizontal="right"/>
    </xf>
    <xf numFmtId="164" fontId="22" fillId="0" borderId="0" xfId="9" applyNumberFormat="1" applyFont="1"/>
    <xf numFmtId="4" fontId="21" fillId="0" borderId="0" xfId="9" applyNumberFormat="1" applyFont="1" applyAlignment="1">
      <alignment horizontal="center"/>
    </xf>
    <xf numFmtId="4" fontId="23" fillId="0" borderId="0" xfId="9" applyNumberFormat="1" applyFont="1"/>
    <xf numFmtId="4" fontId="26" fillId="10" borderId="4" xfId="9" applyNumberFormat="1" applyFont="1" applyFill="1" applyBorder="1" applyAlignment="1">
      <alignment horizontal="center" vertical="top"/>
    </xf>
    <xf numFmtId="4" fontId="28" fillId="10" borderId="4" xfId="9" applyNumberFormat="1" applyFont="1" applyFill="1" applyBorder="1" applyAlignment="1">
      <alignment horizontal="center" vertical="top" wrapText="1"/>
    </xf>
    <xf numFmtId="169" fontId="31" fillId="0" borderId="4" xfId="9" applyNumberFormat="1" applyFont="1" applyBorder="1"/>
    <xf numFmtId="4" fontId="26" fillId="10" borderId="12" xfId="9" applyNumberFormat="1" applyFont="1" applyFill="1" applyBorder="1" applyAlignment="1">
      <alignment horizontal="center" vertical="top"/>
    </xf>
    <xf numFmtId="4" fontId="28" fillId="10" borderId="12" xfId="9" applyNumberFormat="1" applyFont="1" applyFill="1" applyBorder="1" applyAlignment="1">
      <alignment horizontal="center" vertical="top" wrapText="1"/>
    </xf>
    <xf numFmtId="4" fontId="28" fillId="10" borderId="13" xfId="9" applyNumberFormat="1" applyFont="1" applyFill="1" applyBorder="1" applyAlignment="1">
      <alignment horizontal="center" vertical="top" wrapText="1"/>
    </xf>
    <xf numFmtId="0" fontId="30" fillId="0" borderId="4" xfId="9" applyFont="1" applyBorder="1" applyAlignment="1">
      <alignment horizontal="left" vertical="center" wrapText="1"/>
    </xf>
    <xf numFmtId="4" fontId="37" fillId="0" borderId="4" xfId="9" applyNumberFormat="1" applyFont="1" applyBorder="1" applyAlignment="1">
      <alignment horizontal="left" vertical="center" wrapText="1"/>
    </xf>
    <xf numFmtId="165" fontId="38" fillId="0" borderId="4" xfId="9" applyNumberFormat="1" applyFont="1" applyBorder="1"/>
    <xf numFmtId="4" fontId="38" fillId="0" borderId="4" xfId="9" applyNumberFormat="1" applyFont="1" applyBorder="1"/>
    <xf numFmtId="0" fontId="29" fillId="0" borderId="4" xfId="9" applyFont="1" applyBorder="1" applyAlignment="1">
      <alignment horizontal="left" vertical="top"/>
    </xf>
    <xf numFmtId="0" fontId="26" fillId="0" borderId="4" xfId="9" applyFont="1" applyBorder="1" applyAlignment="1">
      <alignment horizontal="center" vertical="top"/>
    </xf>
    <xf numFmtId="4" fontId="26" fillId="0" borderId="4" xfId="9" applyNumberFormat="1" applyFont="1" applyBorder="1" applyAlignment="1">
      <alignment horizontal="center" vertical="top"/>
    </xf>
    <xf numFmtId="164" fontId="26" fillId="0" borderId="4" xfId="9" applyNumberFormat="1" applyFont="1" applyBorder="1" applyAlignment="1">
      <alignment horizontal="center" vertical="top"/>
    </xf>
    <xf numFmtId="0" fontId="26" fillId="0" borderId="4" xfId="9" applyFont="1" applyBorder="1" applyAlignment="1">
      <alignment horizontal="center" vertical="top" wrapText="1"/>
    </xf>
    <xf numFmtId="4" fontId="28" fillId="0" borderId="4" xfId="9" applyNumberFormat="1" applyFont="1" applyBorder="1" applyAlignment="1">
      <alignment horizontal="center" vertical="top" wrapText="1"/>
    </xf>
    <xf numFmtId="4" fontId="22" fillId="0" borderId="0" xfId="9" applyNumberFormat="1" applyFont="1" applyAlignment="1">
      <alignment horizontal="right"/>
    </xf>
    <xf numFmtId="0" fontId="22" fillId="0" borderId="0" xfId="7" applyFont="1" applyProtection="1">
      <alignment vertical="top"/>
      <protection locked="0"/>
    </xf>
    <xf numFmtId="164" fontId="31" fillId="11" borderId="4" xfId="9" applyNumberFormat="1" applyFont="1" applyFill="1" applyBorder="1" applyAlignment="1" applyProtection="1">
      <alignment horizontal="right"/>
      <protection locked="0"/>
    </xf>
    <xf numFmtId="164" fontId="31" fillId="11" borderId="14" xfId="9" applyNumberFormat="1" applyFont="1" applyFill="1" applyBorder="1" applyAlignment="1" applyProtection="1">
      <alignment horizontal="right"/>
      <protection locked="0"/>
    </xf>
    <xf numFmtId="0" fontId="20" fillId="0" borderId="7" xfId="7" applyFont="1" applyFill="1" applyBorder="1" applyAlignment="1">
      <alignment horizontal="justify" vertical="center" wrapText="1"/>
    </xf>
    <xf numFmtId="0" fontId="0" fillId="0" borderId="9" xfId="0" applyBorder="1"/>
    <xf numFmtId="0" fontId="18" fillId="0" borderId="4" xfId="7" applyFont="1" applyFill="1" applyBorder="1" applyAlignment="1">
      <alignment horizontal="left" vertical="center" wrapText="1"/>
    </xf>
    <xf numFmtId="0" fontId="17" fillId="9" borderId="4" xfId="7" applyFont="1" applyFill="1" applyBorder="1">
      <alignment vertical="top"/>
    </xf>
    <xf numFmtId="0" fontId="20" fillId="0" borderId="5" xfId="7" applyFont="1" applyFill="1" applyBorder="1" applyAlignment="1">
      <alignment horizontal="left" vertical="center"/>
    </xf>
    <xf numFmtId="0" fontId="16" fillId="0" borderId="0" xfId="7" applyFont="1" applyAlignment="1">
      <alignment horizontal="right" vertical="center"/>
    </xf>
    <xf numFmtId="0" fontId="0" fillId="0" borderId="3" xfId="0" applyBorder="1"/>
    <xf numFmtId="0" fontId="0" fillId="0" borderId="0" xfId="0"/>
    <xf numFmtId="0" fontId="17" fillId="0" borderId="4" xfId="7" applyFont="1" applyFill="1" applyBorder="1" applyAlignment="1">
      <alignment horizontal="center" vertical="center"/>
    </xf>
    <xf numFmtId="0" fontId="17" fillId="0" borderId="4" xfId="7" applyFont="1" applyFill="1" applyBorder="1" applyAlignment="1">
      <alignment horizontal="left" vertical="center"/>
    </xf>
    <xf numFmtId="0" fontId="16" fillId="0" borderId="0" xfId="7" applyFont="1" applyFill="1" applyBorder="1" applyAlignment="1">
      <alignment horizontal="left" vertical="center"/>
    </xf>
    <xf numFmtId="0" fontId="17" fillId="0" borderId="0" xfId="7" applyFont="1" applyFill="1" applyBorder="1" applyAlignment="1">
      <alignment horizontal="left" vertical="center"/>
    </xf>
    <xf numFmtId="0" fontId="16" fillId="0" borderId="2" xfId="7" applyFont="1" applyFill="1" applyBorder="1" applyAlignment="1">
      <alignment horizontal="left" vertical="center"/>
    </xf>
    <xf numFmtId="0" fontId="17" fillId="0" borderId="0" xfId="7" applyFont="1" applyFill="1" applyBorder="1" applyAlignment="1">
      <alignment horizontal="left" vertical="center" wrapText="1"/>
    </xf>
    <xf numFmtId="0" fontId="25" fillId="4" borderId="13" xfId="9" applyFont="1" applyFill="1" applyBorder="1" applyAlignment="1">
      <alignment horizontal="left" vertical="center" wrapText="1"/>
    </xf>
    <xf numFmtId="0" fontId="24" fillId="9" borderId="4" xfId="9" applyFont="1" applyFill="1" applyBorder="1" applyAlignment="1">
      <alignment horizontal="left" vertical="center"/>
    </xf>
    <xf numFmtId="0" fontId="25" fillId="0" borderId="13" xfId="9" applyFont="1" applyBorder="1" applyAlignment="1">
      <alignment horizontal="left" vertical="center" wrapText="1"/>
    </xf>
    <xf numFmtId="0" fontId="0" fillId="9" borderId="13" xfId="0" applyFill="1" applyBorder="1"/>
    <xf numFmtId="0" fontId="25" fillId="9" borderId="13" xfId="9" applyFont="1" applyFill="1" applyBorder="1" applyAlignment="1">
      <alignment horizontal="left" vertical="center"/>
    </xf>
    <xf numFmtId="0" fontId="36" fillId="0" borderId="4" xfId="9" applyFont="1" applyBorder="1" applyAlignment="1">
      <alignment horizontal="left" vertical="center" wrapText="1"/>
    </xf>
    <xf numFmtId="0" fontId="30" fillId="0" borderId="4" xfId="9" applyFont="1" applyBorder="1" applyAlignment="1">
      <alignment horizontal="left" vertical="center" wrapText="1"/>
    </xf>
    <xf numFmtId="0" fontId="25" fillId="0" borderId="13" xfId="9" applyFont="1" applyBorder="1" applyAlignment="1">
      <alignment horizontal="left" vertical="center"/>
    </xf>
  </cellXfs>
  <cellStyles count="24">
    <cellStyle name="Accent" xfId="1" xr:uid="{9BC49D12-AF95-4F43-89CE-9CC515E683C9}"/>
    <cellStyle name="Accent 1" xfId="2" xr:uid="{B4FDEBA2-FEDB-48AA-848B-3C3EBDFD8C42}"/>
    <cellStyle name="Accent 2" xfId="3" xr:uid="{77253F77-9B18-40C3-B7E6-110704C84BEA}"/>
    <cellStyle name="Accent 3" xfId="4" xr:uid="{B9DC3E2C-59D9-45C4-AE8D-70FBE24187D6}"/>
    <cellStyle name="Bad" xfId="5" xr:uid="{16D21224-CACA-4D1F-B853-8F728E76E413}"/>
    <cellStyle name="Čárka 2" xfId="6" xr:uid="{CC81358E-96DF-4E5F-B3F1-8E7B081EE704}"/>
    <cellStyle name="Default" xfId="7" xr:uid="{1C1CA5E7-05EB-4497-BDED-C0040C6586F2}"/>
    <cellStyle name="Error" xfId="8" xr:uid="{840558D3-D111-4CDC-A4E9-55BAD8B855E4}"/>
    <cellStyle name="Excel Built-in Explanatory Text" xfId="9" xr:uid="{E143832C-89B5-43B6-A481-30EB72C5DB72}"/>
    <cellStyle name="Footnote" xfId="10" xr:uid="{DFDC4540-2759-4019-8B80-145C325B1262}"/>
    <cellStyle name="Good" xfId="11" xr:uid="{2151D909-91D5-4D53-A73A-80903BAB4F17}"/>
    <cellStyle name="Heading" xfId="12" xr:uid="{3CC1A70F-A1E7-4DF8-8D30-726C1ABCAE92}"/>
    <cellStyle name="Heading 1" xfId="13" xr:uid="{00903CED-27F6-493D-B47B-B9CE83FC8A04}"/>
    <cellStyle name="Heading 2" xfId="14" xr:uid="{B0B46C51-943B-4D73-99BE-8C25C0CDB451}"/>
    <cellStyle name="Hyperlink" xfId="15" xr:uid="{BB971CB2-6371-4D43-8A2D-31263D555563}"/>
    <cellStyle name="Neutral" xfId="16" xr:uid="{406CD693-C79C-4891-BAF5-C807BD8A084B}"/>
    <cellStyle name="Normální" xfId="0" builtinId="0" customBuiltin="1"/>
    <cellStyle name="Normální 2" xfId="17" xr:uid="{CA9C6652-7DAA-4024-9B47-1EA16DF18F7D}"/>
    <cellStyle name="Note" xfId="18" xr:uid="{A4C811FF-3B02-4A7C-9BBD-EEE3B3B8F7BE}"/>
    <cellStyle name="Result" xfId="19" xr:uid="{355BFD9C-B7F8-4D35-BCD5-9BA76CA164D1}"/>
    <cellStyle name="Result2" xfId="20" xr:uid="{14C65F9E-A36B-47E7-B1BB-1892AE0B5503}"/>
    <cellStyle name="Status" xfId="21" xr:uid="{C2C1D5E0-CA8A-478E-88A4-3A77F2CBC03A}"/>
    <cellStyle name="Text" xfId="22" xr:uid="{478CC6EB-D4BB-47CF-8F79-AE3A2BFBAAFC}"/>
    <cellStyle name="Warning" xfId="23" xr:uid="{4432EAE6-1856-4F04-83F4-9E9A7B46D53A}"/>
  </cellStyles>
  <dxfs count="9">
    <dxf>
      <font>
        <b val="0"/>
        <i val="0"/>
        <color rgb="FF006600"/>
        <family val="2"/>
        <charset val="238"/>
      </font>
      <fill>
        <patternFill patternType="solid">
          <fgColor rgb="FFCCFFCC"/>
          <bgColor rgb="FFCCFFCC"/>
        </patternFill>
      </fill>
    </dxf>
    <dxf>
      <font>
        <color rgb="FF000000"/>
        <family val="2"/>
        <charset val="238"/>
      </font>
    </dxf>
    <dxf>
      <font>
        <b val="0"/>
        <i val="0"/>
        <color rgb="FF006600"/>
        <family val="2"/>
        <charset val="238"/>
      </font>
      <fill>
        <patternFill patternType="solid">
          <fgColor rgb="FFCCFFCC"/>
          <bgColor rgb="FFCCFFCC"/>
        </patternFill>
      </fill>
    </dxf>
    <dxf>
      <border outline="0">
        <left style="thin">
          <color rgb="FF000000"/>
        </left>
      </border>
    </dxf>
    <dxf>
      <fill>
        <patternFill patternType="solid">
          <fgColor indexed="64"/>
          <bgColor theme="8" tint="0.59999389629810485"/>
        </patternFill>
      </fill>
      <protection locked="0" hidden="0"/>
    </dxf>
    <dxf>
      <border outline="0">
        <right style="thin">
          <color rgb="FF000000"/>
        </right>
      </border>
    </dxf>
    <dxf>
      <border outline="0">
        <left style="thin">
          <color rgb="FF000000"/>
        </left>
      </border>
    </dxf>
    <dxf>
      <fill>
        <patternFill patternType="solid">
          <fgColor indexed="64"/>
          <bgColor theme="8" tint="0.59999389629810485"/>
        </patternFill>
      </fill>
      <protection locked="0" hidden="0"/>
    </dxf>
    <dxf>
      <border outline="0">
        <right style="thin">
          <color rgb="FF000000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29CAF1-35A3-4D72-801D-C8B69D577E09}" name="__Anonymous_Sheet_DB__1" displayName="__Anonymous_Sheet_DB__1" ref="B28:F30" headerRowCount="0" totalsRowShown="0">
  <sortState xmlns:xlrd2="http://schemas.microsoft.com/office/spreadsheetml/2017/richdata2" ref="B28:F30">
    <sortCondition ref="B28:B30"/>
  </sortState>
  <tableColumns count="5">
    <tableColumn id="1" xr3:uid="{792DBF31-4C0A-49B7-8D83-0C41EC8A2F60}" name="Sloupec1"/>
    <tableColumn id="2" xr3:uid="{F0588CA8-7EA3-45AE-9AD0-CE00042DA51C}" name="Sloupec2"/>
    <tableColumn id="3" xr3:uid="{F4DC01E1-9896-46F3-8844-AB0A699A5CDA}" name="Sloupec3" dataDxfId="8"/>
    <tableColumn id="4" xr3:uid="{7CD88D18-4579-4A8A-986F-67AEE0F14145}" name="Sloupec4" dataDxfId="7"/>
    <tableColumn id="5" xr3:uid="{8DC05744-FA7F-4DCA-9C99-7078BB6D500B}" name="Sloupec5" dataDxfId="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8FCEA9-4941-401D-8367-3D2A842B5C4E}" name="__Anonymous_Sheet_DB__2" displayName="__Anonymous_Sheet_DB__2" ref="B20:F30" headerRowCount="0" totalsRowShown="0">
  <sortState xmlns:xlrd2="http://schemas.microsoft.com/office/spreadsheetml/2017/richdata2" ref="B20:F30">
    <sortCondition ref="B20:B30"/>
  </sortState>
  <tableColumns count="5">
    <tableColumn id="1" xr3:uid="{E6463E48-FA8F-43C2-9CCA-9EE3630AA829}" name="Sloupec1"/>
    <tableColumn id="2" xr3:uid="{A73C3124-C314-45E8-A8AA-9CA1185574F2}" name="Sloupec2"/>
    <tableColumn id="3" xr3:uid="{D2F847E3-C80D-4768-9E24-795D62E1706E}" name="Sloupec3" dataDxfId="5"/>
    <tableColumn id="4" xr3:uid="{4CDE7BC7-BB0C-4301-8334-B37F9F765C4C}" name="Sloupec4" dataDxfId="4"/>
    <tableColumn id="5" xr3:uid="{30FFB005-10F4-4FEA-B7EA-BE54AC489265}" name="Sloupec5" dataDxf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5BF46-26DC-4E7E-A3DB-D0AAADF4D107}">
  <dimension ref="A2:BM46"/>
  <sheetViews>
    <sheetView tabSelected="1" workbookViewId="0">
      <selection activeCell="D28" sqref="D28:F28"/>
    </sheetView>
  </sheetViews>
  <sheetFormatPr defaultRowHeight="14.5"/>
  <cols>
    <col min="1" max="5" width="11.6328125" style="1" customWidth="1"/>
    <col min="6" max="6" width="7.54296875" style="1" customWidth="1"/>
    <col min="7" max="7" width="18" style="1" customWidth="1"/>
    <col min="8" max="8" width="17.08984375" style="1" customWidth="1"/>
    <col min="9" max="65" width="11.6328125" style="2" customWidth="1"/>
  </cols>
  <sheetData>
    <row r="2" spans="1:8">
      <c r="A2" s="95" t="s">
        <v>0</v>
      </c>
      <c r="B2" s="95"/>
      <c r="C2" s="95"/>
      <c r="D2" s="95"/>
      <c r="E2" s="3"/>
      <c r="F2" s="3"/>
      <c r="G2" s="3"/>
      <c r="H2" s="3"/>
    </row>
    <row r="3" spans="1:8">
      <c r="A3" s="96" t="s">
        <v>1</v>
      </c>
      <c r="B3" s="96"/>
      <c r="C3" s="96"/>
      <c r="D3" s="96"/>
      <c r="E3" s="96"/>
      <c r="F3" s="96"/>
      <c r="G3" s="96"/>
      <c r="H3" s="96"/>
    </row>
    <row r="4" spans="1:8" ht="14">
      <c r="A4" s="90"/>
      <c r="B4" s="90"/>
      <c r="C4" s="90"/>
      <c r="D4" s="90"/>
      <c r="E4" s="90"/>
      <c r="F4" s="90"/>
      <c r="G4" s="90"/>
      <c r="H4" s="90"/>
    </row>
    <row r="5" spans="1:8" ht="14">
      <c r="A5" s="4"/>
      <c r="B5" s="4"/>
      <c r="C5" s="4"/>
      <c r="D5" s="4"/>
      <c r="E5" s="4"/>
      <c r="F5" s="4"/>
      <c r="G5" s="4"/>
      <c r="H5" s="4"/>
    </row>
    <row r="6" spans="1:8">
      <c r="A6" s="95" t="s">
        <v>2</v>
      </c>
      <c r="B6" s="95"/>
      <c r="C6" s="95"/>
      <c r="D6" s="95"/>
      <c r="E6" s="5"/>
      <c r="F6" s="5"/>
      <c r="G6" s="5"/>
      <c r="H6" s="5"/>
    </row>
    <row r="7" spans="1:8">
      <c r="A7" s="94" t="s">
        <v>3</v>
      </c>
      <c r="B7" s="94"/>
      <c r="C7" s="94"/>
      <c r="D7" s="94"/>
      <c r="E7" s="90"/>
      <c r="F7" s="90"/>
      <c r="G7" s="90"/>
      <c r="H7" s="90"/>
    </row>
    <row r="8" spans="1:8" ht="14">
      <c r="A8" s="90"/>
      <c r="B8" s="90"/>
      <c r="C8" s="90"/>
      <c r="D8" s="90"/>
      <c r="E8" s="90"/>
      <c r="F8" s="90"/>
      <c r="G8" s="90"/>
      <c r="H8" s="90"/>
    </row>
    <row r="9" spans="1:8" ht="14">
      <c r="A9" s="90"/>
      <c r="B9" s="90"/>
      <c r="C9" s="90"/>
      <c r="D9" s="90"/>
      <c r="E9" s="90"/>
      <c r="F9" s="90"/>
      <c r="G9" s="90"/>
      <c r="H9" s="90"/>
    </row>
    <row r="10" spans="1:8" ht="14">
      <c r="A10" s="90"/>
      <c r="B10" s="90"/>
      <c r="C10" s="90"/>
      <c r="D10" s="90"/>
      <c r="E10" s="90"/>
      <c r="F10" s="90"/>
      <c r="G10" s="90"/>
      <c r="H10" s="90"/>
    </row>
    <row r="11" spans="1:8" ht="14">
      <c r="A11" s="90"/>
      <c r="B11" s="90"/>
      <c r="C11" s="90"/>
      <c r="D11" s="90"/>
      <c r="E11" s="90"/>
      <c r="F11" s="90"/>
      <c r="G11" s="90"/>
      <c r="H11" s="90"/>
    </row>
    <row r="12" spans="1:8" ht="14">
      <c r="A12" s="90"/>
      <c r="B12" s="90"/>
      <c r="C12" s="90"/>
      <c r="D12" s="90"/>
      <c r="E12" s="90"/>
      <c r="F12" s="90"/>
      <c r="G12" s="90"/>
      <c r="H12" s="90"/>
    </row>
    <row r="13" spans="1:8">
      <c r="A13" s="95" t="s">
        <v>4</v>
      </c>
      <c r="B13" s="95"/>
      <c r="C13" s="95"/>
      <c r="D13" s="95"/>
      <c r="E13" s="3"/>
      <c r="F13" s="3"/>
      <c r="G13" s="3"/>
      <c r="H13" s="3"/>
    </row>
    <row r="14" spans="1:8">
      <c r="A14" s="94" t="s">
        <v>5</v>
      </c>
      <c r="B14" s="94"/>
      <c r="C14" s="94"/>
      <c r="D14" s="94"/>
      <c r="E14" s="94"/>
      <c r="F14" s="94"/>
      <c r="G14" s="94"/>
      <c r="H14" s="94"/>
    </row>
    <row r="15" spans="1:8">
      <c r="A15" s="93" t="s">
        <v>6</v>
      </c>
      <c r="B15" s="93"/>
      <c r="C15" s="93"/>
      <c r="D15" s="93"/>
      <c r="E15" s="93"/>
      <c r="F15" s="93"/>
      <c r="G15" s="93"/>
      <c r="H15" s="93"/>
    </row>
    <row r="16" spans="1:8" ht="14">
      <c r="A16" s="90"/>
      <c r="B16" s="90"/>
      <c r="C16" s="90"/>
      <c r="D16" s="90"/>
      <c r="E16" s="90"/>
      <c r="F16" s="90"/>
      <c r="G16" s="90"/>
      <c r="H16" s="90"/>
    </row>
    <row r="17" spans="1:8">
      <c r="A17" s="89"/>
      <c r="B17" s="89"/>
      <c r="C17" s="89"/>
      <c r="D17" s="89"/>
      <c r="E17" s="89"/>
      <c r="F17" s="89"/>
      <c r="G17" s="89"/>
      <c r="H17" s="8"/>
    </row>
    <row r="18" spans="1:8">
      <c r="A18" s="88" t="s">
        <v>7</v>
      </c>
      <c r="B18" s="88"/>
      <c r="C18" s="94" t="s">
        <v>8</v>
      </c>
      <c r="D18" s="94"/>
    </row>
    <row r="19" spans="1:8">
      <c r="A19" s="88" t="s">
        <v>9</v>
      </c>
      <c r="B19" s="88"/>
      <c r="C19" s="7" t="s">
        <v>10</v>
      </c>
      <c r="D19" s="6"/>
    </row>
    <row r="20" spans="1:8">
      <c r="A20" s="88" t="s">
        <v>11</v>
      </c>
      <c r="B20" s="88"/>
      <c r="C20" s="7" t="s">
        <v>12</v>
      </c>
      <c r="D20" s="7"/>
      <c r="E20" s="2"/>
      <c r="F20" s="2"/>
      <c r="G20" s="7"/>
      <c r="H20" s="7"/>
    </row>
    <row r="21" spans="1:8">
      <c r="A21" s="88" t="s">
        <v>13</v>
      </c>
      <c r="B21" s="88"/>
      <c r="C21" s="6" t="s">
        <v>14</v>
      </c>
      <c r="D21" s="7"/>
      <c r="F21" s="7"/>
      <c r="G21" s="7"/>
      <c r="H21" s="7"/>
    </row>
    <row r="22" spans="1:8">
      <c r="A22" s="89"/>
      <c r="B22" s="89"/>
      <c r="C22" s="89"/>
      <c r="D22" s="89"/>
      <c r="E22" s="89"/>
      <c r="F22" s="89"/>
      <c r="G22" s="89"/>
      <c r="H22" s="9"/>
    </row>
    <row r="23" spans="1:8">
      <c r="A23" s="90"/>
      <c r="B23" s="90"/>
      <c r="C23" s="90"/>
      <c r="D23" s="90"/>
      <c r="E23" s="90"/>
      <c r="F23" s="90"/>
      <c r="G23" s="90"/>
      <c r="H23" s="10"/>
    </row>
    <row r="24" spans="1:8" ht="14">
      <c r="A24" s="2"/>
      <c r="B24" s="2"/>
      <c r="C24" s="2"/>
      <c r="D24" s="2"/>
      <c r="E24" s="2"/>
      <c r="F24" s="2"/>
      <c r="G24" s="2"/>
      <c r="H24" s="2"/>
    </row>
    <row r="25" spans="1:8">
      <c r="A25" s="91" t="s">
        <v>15</v>
      </c>
      <c r="B25" s="91"/>
      <c r="C25" s="91"/>
      <c r="D25" s="91"/>
      <c r="E25" s="91"/>
      <c r="F25" s="91"/>
      <c r="G25" s="91"/>
      <c r="H25" s="91"/>
    </row>
    <row r="26" spans="1:8">
      <c r="A26" s="92" t="str">
        <f>A7</f>
        <v>D.1.4.1 ZDRAVOTNĚ TECHNICKÉ INSTALACE</v>
      </c>
      <c r="B26" s="92"/>
      <c r="C26" s="92"/>
      <c r="D26" s="92"/>
      <c r="E26" s="92"/>
      <c r="F26" s="92"/>
      <c r="G26" s="92"/>
      <c r="H26" s="92"/>
    </row>
    <row r="27" spans="1:8">
      <c r="A27" s="85" t="str">
        <f>A7</f>
        <v>D.1.4.1 ZDRAVOTNĚ TECHNICKÉ INSTALACE</v>
      </c>
      <c r="B27" s="85"/>
      <c r="C27" s="85"/>
      <c r="D27" s="85" t="str">
        <f>'ZTI-V'!C6</f>
        <v>VNITŘNÍ VODOVOD</v>
      </c>
      <c r="E27" s="85"/>
      <c r="F27" s="85"/>
      <c r="G27" s="11"/>
      <c r="H27" s="12">
        <f>'ZTI-V'!F45</f>
        <v>0</v>
      </c>
    </row>
    <row r="28" spans="1:8">
      <c r="A28" s="85" t="str">
        <f>A7</f>
        <v>D.1.4.1 ZDRAVOTNĚ TECHNICKÉ INSTALACE</v>
      </c>
      <c r="B28" s="85"/>
      <c r="C28" s="85"/>
      <c r="D28" s="85" t="str">
        <f>'ZTI-K'!C6</f>
        <v>VNITŘNÍ KANALIZACE</v>
      </c>
      <c r="E28" s="85"/>
      <c r="F28" s="85"/>
      <c r="G28" s="13"/>
      <c r="H28" s="12">
        <f>'ZTI-K'!F40</f>
        <v>0</v>
      </c>
    </row>
    <row r="29" spans="1:8">
      <c r="A29" s="86" t="s">
        <v>18</v>
      </c>
      <c r="B29" s="86"/>
      <c r="C29" s="86"/>
      <c r="D29" s="86"/>
      <c r="E29" s="86"/>
      <c r="F29" s="86"/>
      <c r="G29" s="86"/>
      <c r="H29" s="14">
        <f>SUM(H27:H28)</f>
        <v>0</v>
      </c>
    </row>
    <row r="31" spans="1:8">
      <c r="A31" s="87" t="s">
        <v>19</v>
      </c>
      <c r="B31" s="87"/>
      <c r="C31" s="87"/>
      <c r="D31" s="87"/>
      <c r="E31" s="87"/>
      <c r="F31" s="87"/>
      <c r="G31" s="87"/>
      <c r="H31" s="15"/>
    </row>
    <row r="32" spans="1:8" ht="24.65" customHeight="1">
      <c r="A32" s="83" t="s">
        <v>20</v>
      </c>
      <c r="B32" s="83"/>
      <c r="C32" s="83"/>
      <c r="D32" s="83"/>
      <c r="E32" s="83"/>
      <c r="F32" s="83"/>
      <c r="G32" s="83"/>
      <c r="H32" s="16"/>
    </row>
    <row r="33" spans="1:8" ht="24.65" customHeight="1">
      <c r="A33" s="83"/>
      <c r="B33" s="83"/>
      <c r="C33" s="83"/>
      <c r="D33" s="83"/>
      <c r="E33" s="83"/>
      <c r="F33" s="83"/>
      <c r="G33" s="83"/>
      <c r="H33" s="16"/>
    </row>
    <row r="34" spans="1:8">
      <c r="A34" s="84"/>
      <c r="B34" s="84"/>
      <c r="C34" s="84"/>
      <c r="D34" s="84"/>
      <c r="E34" s="84"/>
      <c r="F34" s="84"/>
      <c r="G34" s="84"/>
      <c r="H34" s="17"/>
    </row>
    <row r="35" spans="1:8" ht="14">
      <c r="A35" s="2"/>
      <c r="B35" s="2"/>
      <c r="C35" s="2"/>
      <c r="D35" s="2"/>
      <c r="E35" s="2"/>
      <c r="F35" s="2"/>
      <c r="G35" s="2"/>
      <c r="H35" s="2"/>
    </row>
    <row r="41" spans="1:8" ht="14">
      <c r="A41" s="2"/>
      <c r="B41" s="2"/>
      <c r="C41" s="2"/>
      <c r="D41" s="2"/>
      <c r="E41" s="2"/>
      <c r="F41" s="2"/>
      <c r="G41" s="2"/>
      <c r="H41" s="2"/>
    </row>
    <row r="42" spans="1:8" ht="14">
      <c r="A42" s="2"/>
      <c r="B42" s="2"/>
      <c r="C42" s="2"/>
      <c r="D42" s="2"/>
      <c r="E42" s="2"/>
      <c r="F42" s="2"/>
      <c r="G42" s="2"/>
      <c r="H42" s="2"/>
    </row>
    <row r="43" spans="1:8" ht="14">
      <c r="A43" s="2"/>
      <c r="B43" s="2"/>
      <c r="C43" s="2"/>
      <c r="D43" s="2"/>
      <c r="E43" s="2"/>
      <c r="F43" s="2"/>
      <c r="G43" s="2"/>
      <c r="H43" s="2"/>
    </row>
    <row r="44" spans="1:8" ht="14">
      <c r="A44" s="2"/>
      <c r="B44" s="2"/>
      <c r="C44" s="2"/>
      <c r="D44" s="2"/>
      <c r="E44" s="2"/>
      <c r="F44" s="2"/>
      <c r="G44" s="2"/>
      <c r="H44" s="2"/>
    </row>
    <row r="45" spans="1:8" ht="14">
      <c r="A45" s="2"/>
      <c r="B45" s="2"/>
      <c r="C45" s="2"/>
      <c r="D45" s="2"/>
      <c r="E45" s="2"/>
      <c r="F45" s="2"/>
      <c r="G45" s="2"/>
      <c r="H45" s="2"/>
    </row>
    <row r="46" spans="1:8" ht="14">
      <c r="A46" s="2"/>
      <c r="B46" s="2"/>
      <c r="C46" s="2"/>
      <c r="D46" s="2"/>
      <c r="E46" s="2"/>
      <c r="F46" s="2"/>
      <c r="G46" s="2"/>
      <c r="H46" s="2"/>
    </row>
  </sheetData>
  <sheetProtection algorithmName="SHA-512" hashValue="K1Nr5+Z30k9oC71oaqhlsCki/pPy4KqnOnCC9ib48ZydV5W2xjOJA+cqYXxRMxaAhWo7NzpZ64yX96OMm8knIA==" saltValue="jzLb1Ojx6NC7CxdzvmW6zg==" spinCount="100000" sheet="1" objects="1" scenarios="1"/>
  <mergeCells count="38">
    <mergeCell ref="A2:D2"/>
    <mergeCell ref="A3:H3"/>
    <mergeCell ref="A4:H4"/>
    <mergeCell ref="A6:D6"/>
    <mergeCell ref="A7:D7"/>
    <mergeCell ref="E7:H7"/>
    <mergeCell ref="A14:H14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13:D13"/>
    <mergeCell ref="A26:H26"/>
    <mergeCell ref="A15:H15"/>
    <mergeCell ref="A16:H16"/>
    <mergeCell ref="A17:G17"/>
    <mergeCell ref="A18:B18"/>
    <mergeCell ref="C18:D18"/>
    <mergeCell ref="A19:B19"/>
    <mergeCell ref="A20:B20"/>
    <mergeCell ref="A21:B21"/>
    <mergeCell ref="A22:G22"/>
    <mergeCell ref="A23:G23"/>
    <mergeCell ref="A25:H25"/>
    <mergeCell ref="A32:G33"/>
    <mergeCell ref="A34:G34"/>
    <mergeCell ref="A27:C27"/>
    <mergeCell ref="D27:F27"/>
    <mergeCell ref="A28:C28"/>
    <mergeCell ref="D28:F28"/>
    <mergeCell ref="A29:G29"/>
    <mergeCell ref="A31:G31"/>
  </mergeCells>
  <pageMargins left="0.78740157480314954" right="0.39370078740157477" top="0.59015748031496063" bottom="0.59015748031496063" header="0.39370078740157477" footer="0.39370078740157477"/>
  <pageSetup paperSize="0" fitToWidth="0" fitToHeight="0" pageOrder="overThenDown" horizontalDpi="0" verticalDpi="0" copies="0"/>
  <headerFooter alignWithMargins="0">
    <oddHeader>&amp;L&amp;F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D25A8-3369-447C-9BDD-4E55E4BE2D80}">
  <dimension ref="A1:BK45"/>
  <sheetViews>
    <sheetView workbookViewId="0">
      <selection activeCell="D21" sqref="D21"/>
    </sheetView>
  </sheetViews>
  <sheetFormatPr defaultRowHeight="13"/>
  <cols>
    <col min="1" max="1" width="3.90625" style="20" customWidth="1"/>
    <col min="2" max="2" width="57" style="20" customWidth="1"/>
    <col min="3" max="3" width="5.08984375" style="20" customWidth="1"/>
    <col min="4" max="4" width="8.08984375" style="59" customWidth="1"/>
    <col min="5" max="5" width="10.26953125" style="60" customWidth="1"/>
    <col min="6" max="6" width="13.26953125" style="60" customWidth="1"/>
    <col min="7" max="7" width="11" style="20" customWidth="1"/>
    <col min="8" max="8" width="10.81640625" style="20" customWidth="1"/>
    <col min="9" max="9" width="10.54296875" style="21" customWidth="1"/>
    <col min="10" max="10" width="9.90625" style="21" customWidth="1"/>
    <col min="11" max="13" width="8.54296875" style="20" customWidth="1"/>
    <col min="14" max="63" width="8.54296875" style="22" customWidth="1"/>
  </cols>
  <sheetData>
    <row r="1" spans="1:63" ht="15.5">
      <c r="A1" s="18"/>
      <c r="B1" s="18"/>
      <c r="C1" s="18"/>
      <c r="D1" s="18"/>
      <c r="E1" s="19"/>
      <c r="F1" s="19"/>
    </row>
    <row r="2" spans="1:63" ht="14">
      <c r="A2" s="98" t="s">
        <v>21</v>
      </c>
      <c r="B2" s="98"/>
      <c r="C2" s="98"/>
      <c r="D2" s="98"/>
      <c r="E2" s="98"/>
      <c r="F2" s="98"/>
      <c r="G2" s="98"/>
      <c r="H2" s="98"/>
      <c r="I2" s="98"/>
      <c r="J2" s="98"/>
    </row>
    <row r="3" spans="1:63" ht="14">
      <c r="A3" s="23"/>
      <c r="B3" s="24" t="s">
        <v>22</v>
      </c>
      <c r="C3" s="99" t="str">
        <f>KL!A3</f>
        <v>STAVEBNÍ ÚPRAVY LABORATOŘÍ N2036-N2039 V OBJ. B</v>
      </c>
      <c r="D3" s="99"/>
      <c r="E3" s="99"/>
      <c r="F3" s="99"/>
      <c r="G3" s="99"/>
      <c r="H3" s="99"/>
      <c r="I3" s="99"/>
      <c r="J3" s="99"/>
    </row>
    <row r="4" spans="1:63" ht="14">
      <c r="A4" s="23"/>
      <c r="B4" s="24"/>
      <c r="C4" s="99" t="str">
        <f>KL!A7</f>
        <v>D.1.4.1 ZDRAVOTNĚ TECHNICKÉ INSTALACE</v>
      </c>
      <c r="D4" s="99"/>
      <c r="E4" s="99"/>
      <c r="F4" s="99"/>
      <c r="G4" s="99"/>
      <c r="H4" s="99"/>
      <c r="I4" s="99"/>
      <c r="J4" s="99"/>
    </row>
    <row r="5" spans="1:63" ht="14">
      <c r="A5" s="25"/>
      <c r="B5" s="26" t="s">
        <v>23</v>
      </c>
      <c r="C5" s="100"/>
      <c r="D5" s="100"/>
      <c r="E5" s="100"/>
      <c r="F5" s="100"/>
      <c r="G5" s="100"/>
      <c r="H5" s="100"/>
      <c r="I5" s="100"/>
      <c r="J5" s="100"/>
    </row>
    <row r="6" spans="1:63" ht="14">
      <c r="A6" s="25"/>
      <c r="B6" s="27"/>
      <c r="C6" s="101" t="s">
        <v>16</v>
      </c>
      <c r="D6" s="101"/>
      <c r="E6" s="101"/>
      <c r="F6" s="101"/>
      <c r="G6" s="101"/>
      <c r="H6" s="101"/>
      <c r="I6" s="101"/>
      <c r="J6" s="101"/>
    </row>
    <row r="7" spans="1:63" ht="23">
      <c r="A7" s="28" t="s">
        <v>24</v>
      </c>
      <c r="B7" s="29" t="s">
        <v>25</v>
      </c>
      <c r="C7" s="29" t="s">
        <v>26</v>
      </c>
      <c r="D7" s="29" t="s">
        <v>27</v>
      </c>
      <c r="E7" s="30" t="s">
        <v>28</v>
      </c>
      <c r="F7" s="30" t="s">
        <v>29</v>
      </c>
      <c r="G7" s="31" t="s">
        <v>30</v>
      </c>
      <c r="H7" s="31"/>
      <c r="I7" s="32"/>
      <c r="J7" s="32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</row>
    <row r="8" spans="1:63" ht="15" customHeight="1">
      <c r="A8" s="34">
        <v>1</v>
      </c>
      <c r="B8" s="97" t="s">
        <v>31</v>
      </c>
      <c r="C8" s="97"/>
      <c r="D8" s="97"/>
      <c r="E8" s="97"/>
      <c r="F8" s="97"/>
      <c r="G8" s="97"/>
      <c r="H8" s="97"/>
      <c r="I8" s="97"/>
      <c r="J8" s="97"/>
    </row>
    <row r="9" spans="1:63" ht="14">
      <c r="A9" s="35">
        <v>1</v>
      </c>
      <c r="B9" s="36" t="s">
        <v>32</v>
      </c>
      <c r="C9" s="37" t="s">
        <v>33</v>
      </c>
      <c r="D9" s="38">
        <v>12.3</v>
      </c>
      <c r="E9" s="81">
        <v>0</v>
      </c>
      <c r="F9" s="39">
        <f>D9*E9</f>
        <v>0</v>
      </c>
      <c r="G9" s="40">
        <v>1.7000000000000001E-4</v>
      </c>
      <c r="H9" s="41"/>
      <c r="I9" s="42"/>
      <c r="J9" s="43"/>
      <c r="K9" s="2"/>
    </row>
    <row r="10" spans="1:63" ht="14">
      <c r="A10" s="35">
        <f>A9+1</f>
        <v>2</v>
      </c>
      <c r="B10" s="36" t="s">
        <v>34</v>
      </c>
      <c r="C10" s="37" t="s">
        <v>33</v>
      </c>
      <c r="D10" s="38">
        <v>8.91</v>
      </c>
      <c r="E10" s="81">
        <v>0</v>
      </c>
      <c r="F10" s="39">
        <f>D10*E10</f>
        <v>0</v>
      </c>
      <c r="G10" s="40">
        <v>2.7E-4</v>
      </c>
      <c r="H10" s="41"/>
      <c r="I10" s="42"/>
      <c r="J10" s="43"/>
      <c r="K10" s="2"/>
    </row>
    <row r="11" spans="1:63" ht="15.5">
      <c r="A11" s="44"/>
      <c r="B11" s="45" t="str">
        <f>CONCATENATE(B8," - ","CELKEM")</f>
        <v>POTRUBÍ SV - CELKEM</v>
      </c>
      <c r="C11" s="46"/>
      <c r="D11" s="46"/>
      <c r="E11" s="47"/>
      <c r="F11" s="30">
        <f>SUM(F9:F10)</f>
        <v>0</v>
      </c>
      <c r="G11" s="48"/>
      <c r="H11" s="49"/>
      <c r="I11" s="50"/>
      <c r="J11" s="51"/>
    </row>
    <row r="12" spans="1:63" ht="14.9" customHeight="1">
      <c r="A12" s="34">
        <v>2</v>
      </c>
      <c r="B12" s="97" t="s">
        <v>35</v>
      </c>
      <c r="C12" s="97"/>
      <c r="D12" s="97"/>
      <c r="E12" s="97"/>
      <c r="F12" s="97"/>
      <c r="G12" s="97"/>
      <c r="H12" s="97"/>
      <c r="I12" s="97"/>
      <c r="J12" s="97"/>
    </row>
    <row r="13" spans="1:63">
      <c r="A13" s="35">
        <f>A10+1</f>
        <v>3</v>
      </c>
      <c r="B13" s="36" t="s">
        <v>36</v>
      </c>
      <c r="C13" s="37" t="s">
        <v>33</v>
      </c>
      <c r="D13" s="38">
        <v>12.3</v>
      </c>
      <c r="E13" s="81">
        <v>0</v>
      </c>
      <c r="F13" s="39">
        <f>D13*E13</f>
        <v>0</v>
      </c>
      <c r="G13" s="40">
        <v>5.0000000000000002E-5</v>
      </c>
      <c r="H13" s="41"/>
      <c r="I13" s="42"/>
      <c r="J13" s="43"/>
    </row>
    <row r="14" spans="1:63">
      <c r="A14" s="35">
        <f>A13+1</f>
        <v>4</v>
      </c>
      <c r="B14" s="36" t="s">
        <v>37</v>
      </c>
      <c r="C14" s="37" t="s">
        <v>33</v>
      </c>
      <c r="D14" s="38">
        <v>8.91</v>
      </c>
      <c r="E14" s="81">
        <v>0</v>
      </c>
      <c r="F14" s="39">
        <f>D14*E14</f>
        <v>0</v>
      </c>
      <c r="G14" s="40">
        <v>5.0000000000000002E-5</v>
      </c>
      <c r="H14" s="41"/>
      <c r="I14" s="42"/>
      <c r="J14" s="43"/>
    </row>
    <row r="15" spans="1:63" ht="15.5">
      <c r="A15" s="44"/>
      <c r="B15" s="45" t="str">
        <f>CONCATENATE(B12," - ","CELKEM")</f>
        <v>IZOLACE SV - CELKEM</v>
      </c>
      <c r="C15" s="46"/>
      <c r="D15" s="46"/>
      <c r="E15" s="47"/>
      <c r="F15" s="30">
        <f>SUM(F13:F14)</f>
        <v>0</v>
      </c>
      <c r="G15" s="48"/>
      <c r="H15" s="49"/>
      <c r="I15" s="50"/>
      <c r="J15" s="51"/>
    </row>
    <row r="16" spans="1:63" ht="14.9" customHeight="1">
      <c r="A16" s="34">
        <v>3</v>
      </c>
      <c r="B16" s="97" t="s">
        <v>38</v>
      </c>
      <c r="C16" s="97"/>
      <c r="D16" s="97"/>
      <c r="E16" s="97"/>
      <c r="F16" s="97"/>
      <c r="G16" s="97"/>
      <c r="H16" s="97"/>
      <c r="I16" s="97"/>
      <c r="J16" s="97"/>
    </row>
    <row r="17" spans="1:10">
      <c r="A17" s="35">
        <f>A14+1</f>
        <v>5</v>
      </c>
      <c r="B17" s="36" t="s">
        <v>32</v>
      </c>
      <c r="C17" s="37" t="s">
        <v>33</v>
      </c>
      <c r="D17" s="38">
        <v>3.74</v>
      </c>
      <c r="E17" s="81">
        <v>0</v>
      </c>
      <c r="F17" s="39">
        <f>D17*E17</f>
        <v>0</v>
      </c>
      <c r="G17" s="40">
        <v>1.7000000000000001E-4</v>
      </c>
      <c r="H17" s="41"/>
      <c r="I17" s="42"/>
      <c r="J17" s="43"/>
    </row>
    <row r="18" spans="1:10">
      <c r="A18" s="35">
        <f>A17+1</f>
        <v>6</v>
      </c>
      <c r="B18" s="36" t="s">
        <v>34</v>
      </c>
      <c r="C18" s="37" t="s">
        <v>33</v>
      </c>
      <c r="D18" s="38">
        <v>6.6</v>
      </c>
      <c r="E18" s="81">
        <v>0</v>
      </c>
      <c r="F18" s="39">
        <f>D18*E18</f>
        <v>0</v>
      </c>
      <c r="G18" s="40">
        <v>2.7E-4</v>
      </c>
      <c r="H18" s="41"/>
      <c r="I18" s="42"/>
      <c r="J18" s="43"/>
    </row>
    <row r="19" spans="1:10" ht="15.5">
      <c r="A19" s="44"/>
      <c r="B19" s="45" t="str">
        <f>CONCATENATE(B16," - ","CELKEM")</f>
        <v>POTRUBÍ TV - CELKEM</v>
      </c>
      <c r="C19" s="46"/>
      <c r="D19" s="46"/>
      <c r="E19" s="47"/>
      <c r="F19" s="30">
        <f>SUM(F17:F18)</f>
        <v>0</v>
      </c>
      <c r="G19" s="48"/>
      <c r="H19" s="49"/>
      <c r="I19" s="50"/>
      <c r="J19" s="51"/>
    </row>
    <row r="20" spans="1:10" ht="15" customHeight="1">
      <c r="A20" s="34">
        <v>4</v>
      </c>
      <c r="B20" s="97" t="s">
        <v>39</v>
      </c>
      <c r="C20" s="97"/>
      <c r="D20" s="97"/>
      <c r="E20" s="97"/>
      <c r="F20" s="97"/>
      <c r="G20" s="97"/>
      <c r="H20" s="97"/>
      <c r="I20" s="97"/>
      <c r="J20" s="97"/>
    </row>
    <row r="21" spans="1:10">
      <c r="A21" s="35">
        <f>A18+1</f>
        <v>7</v>
      </c>
      <c r="B21" s="36" t="s">
        <v>40</v>
      </c>
      <c r="C21" s="37" t="s">
        <v>33</v>
      </c>
      <c r="D21" s="38">
        <v>3.74</v>
      </c>
      <c r="E21" s="81">
        <v>0</v>
      </c>
      <c r="F21" s="39">
        <f>D21*E21</f>
        <v>0</v>
      </c>
      <c r="G21" s="40">
        <v>5.0000000000000002E-5</v>
      </c>
      <c r="H21" s="41"/>
      <c r="I21" s="42"/>
      <c r="J21" s="43"/>
    </row>
    <row r="22" spans="1:10">
      <c r="A22" s="35">
        <f>A21+1</f>
        <v>8</v>
      </c>
      <c r="B22" s="36" t="s">
        <v>41</v>
      </c>
      <c r="C22" s="37" t="s">
        <v>33</v>
      </c>
      <c r="D22" s="38">
        <v>6.6</v>
      </c>
      <c r="E22" s="81">
        <v>0</v>
      </c>
      <c r="F22" s="39">
        <f>D22*E22</f>
        <v>0</v>
      </c>
      <c r="G22" s="40">
        <v>5.0000000000000002E-5</v>
      </c>
      <c r="H22" s="41"/>
      <c r="I22" s="42"/>
      <c r="J22" s="43"/>
    </row>
    <row r="23" spans="1:10" ht="15.5">
      <c r="A23" s="44"/>
      <c r="B23" s="45" t="str">
        <f>CONCATENATE(B20," - ","CELKEM")</f>
        <v>IZOLACE TV - CELKEM</v>
      </c>
      <c r="C23" s="46"/>
      <c r="D23" s="46"/>
      <c r="E23" s="47"/>
      <c r="F23" s="30">
        <f>SUM(F21:F22)</f>
        <v>0</v>
      </c>
      <c r="G23" s="48"/>
      <c r="H23" s="49"/>
      <c r="I23" s="50"/>
      <c r="J23" s="51"/>
    </row>
    <row r="24" spans="1:10" ht="15.5">
      <c r="A24" s="34">
        <v>5</v>
      </c>
      <c r="B24" s="97" t="s">
        <v>42</v>
      </c>
      <c r="C24" s="97"/>
      <c r="D24" s="97"/>
      <c r="E24" s="97"/>
      <c r="F24" s="97"/>
      <c r="G24" s="97"/>
      <c r="H24" s="97"/>
      <c r="I24" s="97"/>
      <c r="J24" s="97"/>
    </row>
    <row r="25" spans="1:10">
      <c r="A25" s="35">
        <f>A22+1</f>
        <v>9</v>
      </c>
      <c r="B25" s="36" t="s">
        <v>43</v>
      </c>
      <c r="C25" s="37" t="s">
        <v>33</v>
      </c>
      <c r="D25" s="38">
        <v>31.55</v>
      </c>
      <c r="E25" s="81">
        <v>0</v>
      </c>
      <c r="F25" s="39">
        <f>D25*E25</f>
        <v>0</v>
      </c>
      <c r="G25" s="40"/>
      <c r="H25" s="41"/>
      <c r="I25" s="42"/>
      <c r="J25" s="43"/>
    </row>
    <row r="26" spans="1:10" ht="15.5">
      <c r="A26" s="44"/>
      <c r="B26" s="45" t="str">
        <f>CONCATENATE(B24," - ","CELKEM")</f>
        <v>MONTÁŽ POTRUBÍ - CELKEM</v>
      </c>
      <c r="C26" s="46"/>
      <c r="D26" s="46"/>
      <c r="E26" s="47"/>
      <c r="F26" s="30">
        <f>SUM(F25:F25)</f>
        <v>0</v>
      </c>
      <c r="G26" s="48"/>
      <c r="H26" s="49"/>
      <c r="I26" s="50"/>
      <c r="J26" s="51"/>
    </row>
    <row r="27" spans="1:10" ht="14.9" customHeight="1">
      <c r="A27" s="34">
        <v>8</v>
      </c>
      <c r="B27" s="97" t="s">
        <v>44</v>
      </c>
      <c r="C27" s="97"/>
      <c r="D27" s="97"/>
      <c r="E27" s="97"/>
      <c r="F27" s="97"/>
      <c r="G27" s="97"/>
      <c r="H27" s="97"/>
      <c r="I27" s="97"/>
      <c r="J27" s="97"/>
    </row>
    <row r="28" spans="1:10">
      <c r="A28" s="35">
        <f>A25+1</f>
        <v>10</v>
      </c>
      <c r="B28" s="36" t="s">
        <v>45</v>
      </c>
      <c r="C28" s="37" t="s">
        <v>46</v>
      </c>
      <c r="D28" s="38">
        <v>17</v>
      </c>
      <c r="E28" s="81">
        <v>0</v>
      </c>
      <c r="F28" s="39">
        <f>ROUNDUP(D28*E28,1)</f>
        <v>0</v>
      </c>
      <c r="G28" s="40"/>
      <c r="H28" s="41"/>
      <c r="I28" s="42"/>
      <c r="J28" s="43"/>
    </row>
    <row r="29" spans="1:10" ht="20">
      <c r="A29" s="35">
        <f>A28+1</f>
        <v>11</v>
      </c>
      <c r="B29" s="36" t="s">
        <v>47</v>
      </c>
      <c r="C29" s="37" t="s">
        <v>46</v>
      </c>
      <c r="D29" s="38">
        <v>7</v>
      </c>
      <c r="E29" s="81">
        <v>0</v>
      </c>
      <c r="F29" s="39">
        <f>ROUNDUP(D29*E29,1)</f>
        <v>0</v>
      </c>
      <c r="G29" s="40"/>
      <c r="H29" s="41"/>
      <c r="I29" s="42"/>
      <c r="J29" s="43"/>
    </row>
    <row r="30" spans="1:10" ht="20">
      <c r="A30" s="35">
        <f>A29+1</f>
        <v>12</v>
      </c>
      <c r="B30" s="36" t="s">
        <v>48</v>
      </c>
      <c r="C30" s="37" t="s">
        <v>46</v>
      </c>
      <c r="D30" s="38">
        <v>2</v>
      </c>
      <c r="E30" s="81">
        <v>0</v>
      </c>
      <c r="F30" s="39">
        <f>ROUNDUP(D30*E30,1)</f>
        <v>0</v>
      </c>
      <c r="G30" s="52"/>
      <c r="H30" s="41"/>
      <c r="I30" s="42"/>
      <c r="J30" s="43"/>
    </row>
    <row r="31" spans="1:10">
      <c r="A31" s="35">
        <f>A30+1</f>
        <v>13</v>
      </c>
      <c r="B31" s="36" t="s">
        <v>49</v>
      </c>
      <c r="C31" s="37" t="s">
        <v>46</v>
      </c>
      <c r="D31" s="38">
        <v>1</v>
      </c>
      <c r="E31" s="81">
        <v>0</v>
      </c>
      <c r="F31" s="39">
        <f>ROUNDUP(D31*E31,1)</f>
        <v>0</v>
      </c>
      <c r="G31" s="52"/>
      <c r="H31" s="41"/>
      <c r="I31" s="42"/>
      <c r="J31" s="43"/>
    </row>
    <row r="32" spans="1:10" ht="15.5">
      <c r="A32" s="44"/>
      <c r="B32" s="45" t="str">
        <f>CONCATENATE(B27," - ","CELKEM")</f>
        <v>ARMATURY - CELKEM</v>
      </c>
      <c r="C32" s="46"/>
      <c r="D32" s="46"/>
      <c r="E32" s="47"/>
      <c r="F32" s="30">
        <f>SUM(F28:F31)</f>
        <v>0</v>
      </c>
      <c r="G32" s="48"/>
      <c r="H32" s="49"/>
      <c r="I32" s="50"/>
      <c r="J32" s="51"/>
    </row>
    <row r="33" spans="1:51" ht="15.5">
      <c r="A33" s="34">
        <v>10</v>
      </c>
      <c r="B33" s="97" t="s">
        <v>50</v>
      </c>
      <c r="C33" s="97"/>
      <c r="D33" s="97"/>
      <c r="E33" s="97"/>
      <c r="F33" s="97"/>
      <c r="G33" s="97"/>
      <c r="H33" s="97"/>
      <c r="I33" s="97"/>
      <c r="J33" s="97"/>
    </row>
    <row r="34" spans="1:51">
      <c r="A34" s="35">
        <f>A31+1</f>
        <v>14</v>
      </c>
      <c r="B34" s="36" t="s">
        <v>51</v>
      </c>
      <c r="C34" s="37" t="s">
        <v>46</v>
      </c>
      <c r="D34" s="38">
        <v>7</v>
      </c>
      <c r="E34" s="81">
        <v>0</v>
      </c>
      <c r="F34" s="39">
        <f>ROUNDUP(D34*E34,1)</f>
        <v>0</v>
      </c>
      <c r="G34" s="52"/>
      <c r="H34" s="41"/>
      <c r="I34" s="42"/>
      <c r="J34" s="43"/>
    </row>
    <row r="35" spans="1:51">
      <c r="A35" s="35">
        <f>A34+1</f>
        <v>15</v>
      </c>
      <c r="B35" s="36" t="s">
        <v>52</v>
      </c>
      <c r="C35" s="37" t="s">
        <v>46</v>
      </c>
      <c r="D35" s="38">
        <v>2</v>
      </c>
      <c r="E35" s="81">
        <v>0</v>
      </c>
      <c r="F35" s="39">
        <f>ROUNDUP(D35*E35,1)</f>
        <v>0</v>
      </c>
      <c r="G35" s="52"/>
      <c r="H35" s="41"/>
      <c r="I35" s="42"/>
      <c r="J35" s="43"/>
    </row>
    <row r="36" spans="1:51">
      <c r="A36" s="35">
        <f>A35+1</f>
        <v>16</v>
      </c>
      <c r="B36" s="36" t="s">
        <v>53</v>
      </c>
      <c r="C36" s="37" t="s">
        <v>46</v>
      </c>
      <c r="D36" s="38">
        <v>17</v>
      </c>
      <c r="E36" s="81">
        <v>0</v>
      </c>
      <c r="F36" s="39">
        <f>ROUNDUP(D36*E36,1)</f>
        <v>0</v>
      </c>
      <c r="G36" s="52"/>
      <c r="H36" s="41"/>
      <c r="I36" s="42"/>
      <c r="J36" s="43"/>
    </row>
    <row r="37" spans="1:51" ht="15.5">
      <c r="A37" s="44"/>
      <c r="B37" s="45" t="str">
        <f>CONCATENATE(B33," - ","CELKEM")</f>
        <v>ZAŘIZOVACÍ PŘEDMĚTY - CELKEM</v>
      </c>
      <c r="C37" s="46"/>
      <c r="D37" s="46"/>
      <c r="E37" s="47"/>
      <c r="F37" s="30">
        <f>SUM(F34:F36)</f>
        <v>0</v>
      </c>
      <c r="G37" s="53"/>
      <c r="H37" s="49"/>
      <c r="I37" s="50"/>
      <c r="J37" s="51"/>
    </row>
    <row r="38" spans="1:51" ht="13.15" customHeight="1">
      <c r="A38" s="34">
        <v>11</v>
      </c>
      <c r="B38" s="97" t="s">
        <v>54</v>
      </c>
      <c r="C38" s="97"/>
      <c r="D38" s="97"/>
      <c r="E38" s="97"/>
      <c r="F38" s="97"/>
      <c r="G38" s="97"/>
      <c r="H38" s="97"/>
      <c r="I38" s="97"/>
      <c r="J38" s="97"/>
    </row>
    <row r="39" spans="1:51">
      <c r="A39" s="35">
        <f>A36+1</f>
        <v>17</v>
      </c>
      <c r="B39" s="36" t="s">
        <v>55</v>
      </c>
      <c r="C39" s="37" t="s">
        <v>33</v>
      </c>
      <c r="D39" s="38">
        <v>31.55</v>
      </c>
      <c r="E39" s="81">
        <v>0</v>
      </c>
      <c r="F39" s="39">
        <f>ROUNDUP(D39*E39,1)</f>
        <v>0</v>
      </c>
      <c r="G39" s="52"/>
      <c r="H39" s="41"/>
      <c r="I39" s="42"/>
      <c r="J39" s="43"/>
    </row>
    <row r="40" spans="1:51">
      <c r="A40" s="35">
        <f>A39+1</f>
        <v>18</v>
      </c>
      <c r="B40" s="36" t="s">
        <v>56</v>
      </c>
      <c r="C40" s="37" t="s">
        <v>57</v>
      </c>
      <c r="D40" s="54">
        <v>2</v>
      </c>
      <c r="E40" s="81">
        <v>0</v>
      </c>
      <c r="F40" s="39">
        <f>ROUNDUP(D40*E40,1)</f>
        <v>0</v>
      </c>
      <c r="G40" s="40"/>
      <c r="H40" s="41"/>
      <c r="I40" s="55"/>
      <c r="J40" s="43"/>
    </row>
    <row r="41" spans="1:51">
      <c r="A41" s="35">
        <f>A40+1</f>
        <v>19</v>
      </c>
      <c r="B41" s="36" t="s">
        <v>58</v>
      </c>
      <c r="C41" s="37" t="s">
        <v>59</v>
      </c>
      <c r="D41" s="54">
        <v>2</v>
      </c>
      <c r="E41" s="81">
        <v>0</v>
      </c>
      <c r="F41" s="39">
        <f>ROUNDUP(D41*E41,1)</f>
        <v>0</v>
      </c>
      <c r="G41" s="40"/>
      <c r="H41" s="41"/>
      <c r="I41" s="55"/>
      <c r="J41" s="43"/>
    </row>
    <row r="42" spans="1:51">
      <c r="A42" s="35">
        <f>A41+1</f>
        <v>20</v>
      </c>
      <c r="B42" s="36" t="s">
        <v>60</v>
      </c>
      <c r="C42" s="37" t="s">
        <v>33</v>
      </c>
      <c r="D42" s="38">
        <v>31.55</v>
      </c>
      <c r="E42" s="81">
        <v>0</v>
      </c>
      <c r="F42" s="39">
        <f>ROUNDUP(D42*E42,1)</f>
        <v>0</v>
      </c>
      <c r="G42" s="52"/>
      <c r="H42" s="41"/>
      <c r="I42" s="42"/>
      <c r="J42" s="43"/>
    </row>
    <row r="43" spans="1:51" ht="15.5">
      <c r="A43" s="44"/>
      <c r="B43" s="45" t="str">
        <f>CONCATENATE(B38," - ","CELKEM")</f>
        <v>OSTATNÍ - CELKEM</v>
      </c>
      <c r="C43" s="46"/>
      <c r="D43" s="46"/>
      <c r="E43" s="47"/>
      <c r="F43" s="30">
        <f>SUM(F39:F42)</f>
        <v>0</v>
      </c>
      <c r="G43" s="53"/>
      <c r="H43" s="49"/>
      <c r="I43" s="50"/>
      <c r="J43" s="51"/>
      <c r="X43" s="56"/>
      <c r="AX43" s="57"/>
      <c r="AY43" s="57"/>
    </row>
    <row r="44" spans="1:51" ht="14.5">
      <c r="A44" s="2"/>
      <c r="B44" s="2"/>
      <c r="C44" s="2"/>
      <c r="D44" s="2"/>
      <c r="E44" s="2"/>
      <c r="F44" s="2"/>
      <c r="G44" s="2"/>
      <c r="H44" s="2"/>
      <c r="I44" s="58"/>
      <c r="J44" s="58"/>
    </row>
    <row r="45" spans="1:51" ht="15.5">
      <c r="A45" s="44"/>
      <c r="B45" s="45" t="s">
        <v>61</v>
      </c>
      <c r="C45" s="46"/>
      <c r="D45" s="46"/>
      <c r="E45" s="47"/>
      <c r="F45" s="30">
        <f>F11+F15+F19+F23+F26+F32+F37+F43</f>
        <v>0</v>
      </c>
      <c r="G45" s="48"/>
      <c r="H45" s="49"/>
      <c r="I45" s="50"/>
      <c r="J45" s="51"/>
    </row>
  </sheetData>
  <sheetProtection algorithmName="SHA-512" hashValue="qowMp8rEfm26v5TsuqezB0YBjMPNrC7G3JURueulD4Cl5lElnVXYmWgaOM/N+MaKyrekbUCuK9/ZVEptjMxcGA==" saltValue="ziMvmfQpJw4joyoOS8QdTg==" spinCount="100000" sheet="1" objects="1" scenarios="1"/>
  <mergeCells count="13">
    <mergeCell ref="B8:J8"/>
    <mergeCell ref="A2:J2"/>
    <mergeCell ref="C3:J3"/>
    <mergeCell ref="C4:J4"/>
    <mergeCell ref="C5:J5"/>
    <mergeCell ref="C6:J6"/>
    <mergeCell ref="B38:J38"/>
    <mergeCell ref="B12:J12"/>
    <mergeCell ref="B16:J16"/>
    <mergeCell ref="B20:J20"/>
    <mergeCell ref="B24:J24"/>
    <mergeCell ref="B27:J27"/>
    <mergeCell ref="B33:J33"/>
  </mergeCells>
  <conditionalFormatting sqref="D9:D10 D13:D14 D17:D18 D21:D22 D25 D28:D31 D34:D36 D39:D42">
    <cfRule type="cellIs" dxfId="2" priority="1" stopIfTrue="1" operator="equal">
      <formula>0</formula>
    </cfRule>
  </conditionalFormatting>
  <pageMargins left="0.78740157480314954" right="0.39370078740157477" top="0.59015748031496063" bottom="0.59015748031496063" header="0.39370078740157477" footer="0.39370078740157477"/>
  <pageSetup paperSize="0" fitToWidth="0" fitToHeight="0" pageOrder="overThenDown" horizontalDpi="0" verticalDpi="0" copies="0"/>
  <headerFooter alignWithMargins="0">
    <oddHeader>&amp;L&amp;F</oddHeader>
    <oddFooter>&amp;R&amp;P/&amp;N</oddFoot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F33E4-2AEA-4938-8396-CA2B67E3B71A}">
  <dimension ref="A1:AH88"/>
  <sheetViews>
    <sheetView workbookViewId="0">
      <selection activeCell="I53" sqref="I53"/>
    </sheetView>
  </sheetViews>
  <sheetFormatPr defaultRowHeight="13"/>
  <cols>
    <col min="1" max="1" width="3.90625" style="20" customWidth="1"/>
    <col min="2" max="2" width="57" style="20" customWidth="1"/>
    <col min="3" max="3" width="5.08984375" style="20" customWidth="1"/>
    <col min="4" max="4" width="8.08984375" style="79" customWidth="1"/>
    <col min="5" max="5" width="9.36328125" style="60" customWidth="1"/>
    <col min="6" max="6" width="13.26953125" style="60" customWidth="1"/>
    <col min="7" max="7" width="11" style="20" customWidth="1"/>
    <col min="8" max="8" width="10.81640625" style="20" customWidth="1"/>
    <col min="9" max="9" width="10.54296875" style="62" customWidth="1"/>
    <col min="10" max="10" width="9.90625" style="62" customWidth="1"/>
    <col min="11" max="34" width="8.54296875" style="22" customWidth="1"/>
  </cols>
  <sheetData>
    <row r="1" spans="1:34" ht="15.5">
      <c r="A1" s="18"/>
      <c r="B1" s="18"/>
      <c r="C1" s="18"/>
      <c r="D1" s="61"/>
      <c r="E1" s="19"/>
      <c r="F1" s="19"/>
    </row>
    <row r="2" spans="1:34" ht="14">
      <c r="A2" s="98" t="s">
        <v>21</v>
      </c>
      <c r="B2" s="98"/>
      <c r="C2" s="98"/>
      <c r="D2" s="98"/>
      <c r="E2" s="98"/>
      <c r="F2" s="98"/>
      <c r="G2" s="98"/>
      <c r="H2" s="98"/>
      <c r="I2" s="98"/>
      <c r="J2" s="98"/>
    </row>
    <row r="3" spans="1:34" ht="14">
      <c r="A3" s="23"/>
      <c r="B3" s="24" t="s">
        <v>22</v>
      </c>
      <c r="C3" s="104" t="str">
        <f>KL!A3</f>
        <v>STAVEBNÍ ÚPRAVY LABORATOŘÍ N2036-N2039 V OBJ. B</v>
      </c>
      <c r="D3" s="104"/>
      <c r="E3" s="104"/>
      <c r="F3" s="104"/>
      <c r="G3" s="104"/>
      <c r="H3" s="104"/>
      <c r="I3" s="104"/>
      <c r="J3" s="104"/>
    </row>
    <row r="4" spans="1:34" ht="14">
      <c r="A4" s="23"/>
      <c r="B4" s="24"/>
      <c r="C4" s="104" t="str">
        <f>KL!A7</f>
        <v>D.1.4.1 ZDRAVOTNĚ TECHNICKÉ INSTALACE</v>
      </c>
      <c r="D4" s="104"/>
      <c r="E4" s="104"/>
      <c r="F4" s="104"/>
      <c r="G4" s="104"/>
      <c r="H4" s="104"/>
      <c r="I4" s="104"/>
      <c r="J4" s="104"/>
    </row>
    <row r="5" spans="1:34" ht="14">
      <c r="A5" s="25"/>
      <c r="B5" s="27" t="s">
        <v>23</v>
      </c>
      <c r="C5" s="100"/>
      <c r="D5" s="100"/>
      <c r="E5" s="100"/>
      <c r="F5" s="100"/>
      <c r="G5" s="100"/>
      <c r="H5" s="100"/>
      <c r="I5" s="100"/>
      <c r="J5" s="100"/>
    </row>
    <row r="6" spans="1:34" ht="14">
      <c r="A6" s="25"/>
      <c r="B6" s="27"/>
      <c r="C6" s="101" t="s">
        <v>17</v>
      </c>
      <c r="D6" s="101"/>
      <c r="E6" s="101"/>
      <c r="F6" s="101"/>
      <c r="G6" s="101"/>
      <c r="H6" s="101"/>
      <c r="I6" s="101"/>
      <c r="J6" s="101"/>
    </row>
    <row r="7" spans="1:34" ht="12.5">
      <c r="A7" s="28" t="s">
        <v>24</v>
      </c>
      <c r="B7" s="29" t="s">
        <v>25</v>
      </c>
      <c r="C7" s="29" t="s">
        <v>26</v>
      </c>
      <c r="D7" s="63" t="s">
        <v>27</v>
      </c>
      <c r="E7" s="30" t="s">
        <v>28</v>
      </c>
      <c r="F7" s="30" t="s">
        <v>29</v>
      </c>
      <c r="G7" s="31"/>
      <c r="H7" s="31"/>
      <c r="I7" s="64"/>
      <c r="J7" s="64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</row>
    <row r="8" spans="1:34" ht="15.5">
      <c r="A8" s="34">
        <v>1</v>
      </c>
      <c r="B8" s="97" t="s">
        <v>62</v>
      </c>
      <c r="C8" s="97"/>
      <c r="D8" s="97"/>
      <c r="E8" s="97"/>
      <c r="F8" s="97"/>
      <c r="G8" s="97"/>
      <c r="H8" s="97"/>
      <c r="I8" s="97"/>
      <c r="J8" s="97"/>
    </row>
    <row r="9" spans="1:34" ht="25" customHeight="1">
      <c r="A9" s="102" t="s">
        <v>63</v>
      </c>
      <c r="B9" s="102"/>
      <c r="C9" s="102"/>
      <c r="D9" s="102"/>
      <c r="E9" s="102"/>
      <c r="F9" s="102"/>
      <c r="G9" s="102"/>
      <c r="H9" s="102"/>
      <c r="I9" s="102"/>
      <c r="J9" s="102"/>
    </row>
    <row r="10" spans="1:34">
      <c r="A10" s="35">
        <v>1</v>
      </c>
      <c r="B10" s="36" t="s">
        <v>64</v>
      </c>
      <c r="C10" s="37" t="s">
        <v>33</v>
      </c>
      <c r="D10" s="54">
        <v>12.87</v>
      </c>
      <c r="E10" s="81">
        <v>0</v>
      </c>
      <c r="F10" s="39">
        <f>ROUNDUP(D10*E10,1)</f>
        <v>0</v>
      </c>
      <c r="G10" s="40"/>
      <c r="H10" s="65"/>
      <c r="I10" s="55"/>
      <c r="J10" s="43"/>
    </row>
    <row r="11" spans="1:34">
      <c r="A11" s="35">
        <f>A10+1</f>
        <v>2</v>
      </c>
      <c r="B11" s="36" t="s">
        <v>65</v>
      </c>
      <c r="C11" s="37" t="s">
        <v>33</v>
      </c>
      <c r="D11" s="54">
        <v>1.21</v>
      </c>
      <c r="E11" s="81">
        <v>0</v>
      </c>
      <c r="F11" s="39">
        <f>ROUNDUP(D11*E11,1)</f>
        <v>0</v>
      </c>
      <c r="G11" s="40"/>
      <c r="H11" s="65"/>
      <c r="I11" s="55"/>
      <c r="J11" s="43"/>
    </row>
    <row r="12" spans="1:34">
      <c r="A12" s="35">
        <f>A11+1</f>
        <v>3</v>
      </c>
      <c r="B12" s="36" t="s">
        <v>66</v>
      </c>
      <c r="C12" s="37" t="s">
        <v>33</v>
      </c>
      <c r="D12" s="54">
        <v>7.48</v>
      </c>
      <c r="E12" s="81">
        <v>0</v>
      </c>
      <c r="F12" s="39">
        <f>ROUNDUP(D12*E12,1)</f>
        <v>0</v>
      </c>
      <c r="G12" s="40"/>
      <c r="H12" s="65"/>
      <c r="I12" s="55"/>
      <c r="J12" s="43"/>
    </row>
    <row r="13" spans="1:34">
      <c r="A13" s="35">
        <f>A12+1</f>
        <v>4</v>
      </c>
      <c r="B13" s="36" t="s">
        <v>67</v>
      </c>
      <c r="C13" s="37" t="s">
        <v>33</v>
      </c>
      <c r="D13" s="54">
        <v>21.56</v>
      </c>
      <c r="E13" s="82">
        <v>0</v>
      </c>
      <c r="F13" s="39">
        <f>ROUNDUP(D13*E13,1)</f>
        <v>0</v>
      </c>
      <c r="G13" s="40"/>
      <c r="H13" s="65"/>
      <c r="I13" s="55"/>
      <c r="J13" s="43"/>
    </row>
    <row r="14" spans="1:34" ht="15.5">
      <c r="A14" s="44"/>
      <c r="B14" s="45" t="str">
        <f>CONCATENATE(B8," - ","CELKEM")</f>
        <v>POTRUBÍ - CELKEM</v>
      </c>
      <c r="C14" s="46"/>
      <c r="D14" s="66"/>
      <c r="E14" s="47"/>
      <c r="F14" s="30">
        <f>SUM(F10:F13)</f>
        <v>0</v>
      </c>
      <c r="G14" s="48"/>
      <c r="H14" s="49"/>
      <c r="I14" s="67"/>
      <c r="J14" s="68"/>
    </row>
    <row r="15" spans="1:34" ht="15.5">
      <c r="A15" s="34">
        <v>2</v>
      </c>
      <c r="B15" s="97" t="s">
        <v>68</v>
      </c>
      <c r="C15" s="97"/>
      <c r="D15" s="97"/>
      <c r="E15" s="97"/>
      <c r="F15" s="97"/>
      <c r="G15" s="97"/>
      <c r="H15" s="97"/>
      <c r="I15" s="97"/>
      <c r="J15" s="97"/>
    </row>
    <row r="16" spans="1:34" ht="20">
      <c r="A16" s="35">
        <f>A13+1</f>
        <v>5</v>
      </c>
      <c r="B16" s="36" t="s">
        <v>69</v>
      </c>
      <c r="C16" s="37" t="s">
        <v>46</v>
      </c>
      <c r="D16" s="54">
        <v>3</v>
      </c>
      <c r="E16" s="81">
        <v>0</v>
      </c>
      <c r="F16" s="39">
        <f>ROUNDUP(D16*E16,1)</f>
        <v>0</v>
      </c>
      <c r="G16" s="2"/>
      <c r="H16" s="69"/>
      <c r="I16" s="70"/>
      <c r="J16" s="43"/>
    </row>
    <row r="17" spans="1:15">
      <c r="A17" s="35">
        <f>A16+1</f>
        <v>6</v>
      </c>
      <c r="B17" s="36" t="s">
        <v>70</v>
      </c>
      <c r="C17" s="37" t="s">
        <v>46</v>
      </c>
      <c r="D17" s="54">
        <v>1</v>
      </c>
      <c r="E17" s="81">
        <v>0</v>
      </c>
      <c r="F17" s="39">
        <f>ROUNDUP(D17*E17,1)</f>
        <v>0</v>
      </c>
      <c r="G17" s="40"/>
      <c r="H17" s="41"/>
      <c r="I17" s="55"/>
      <c r="J17" s="43"/>
    </row>
    <row r="18" spans="1:15">
      <c r="A18" s="35">
        <f>A17+1</f>
        <v>7</v>
      </c>
      <c r="B18" s="36" t="s">
        <v>71</v>
      </c>
      <c r="C18" s="37" t="s">
        <v>46</v>
      </c>
      <c r="D18" s="54">
        <v>3</v>
      </c>
      <c r="E18" s="81">
        <v>0</v>
      </c>
      <c r="F18" s="39">
        <f>ROUNDUP(D18*E18,1)</f>
        <v>0</v>
      </c>
      <c r="G18" s="52"/>
      <c r="H18" s="41"/>
      <c r="I18" s="55"/>
      <c r="J18" s="43"/>
    </row>
    <row r="19" spans="1:15">
      <c r="A19" s="103" t="s">
        <v>72</v>
      </c>
      <c r="B19" s="103"/>
      <c r="C19" s="103"/>
      <c r="D19" s="103"/>
      <c r="E19" s="103"/>
      <c r="F19" s="103"/>
      <c r="G19" s="103"/>
      <c r="H19" s="103"/>
      <c r="I19" s="103"/>
      <c r="J19" s="103"/>
    </row>
    <row r="20" spans="1:15">
      <c r="A20" s="35">
        <f>A18+1</f>
        <v>8</v>
      </c>
      <c r="B20" s="36" t="s">
        <v>73</v>
      </c>
      <c r="C20" s="37" t="s">
        <v>46</v>
      </c>
      <c r="D20" s="54">
        <v>4</v>
      </c>
      <c r="E20" s="81">
        <v>0</v>
      </c>
      <c r="F20" s="39">
        <f t="shared" ref="F20:F32" si="0">IFERROR(ROUNDUP(D20*E20,1),0)</f>
        <v>0</v>
      </c>
      <c r="G20" s="71"/>
      <c r="H20" s="72"/>
      <c r="I20" s="55"/>
      <c r="J20" s="55"/>
    </row>
    <row r="21" spans="1:15">
      <c r="A21" s="35">
        <f t="shared" ref="A21:A32" si="1">A20+1</f>
        <v>9</v>
      </c>
      <c r="B21" s="36" t="s">
        <v>74</v>
      </c>
      <c r="C21" s="37" t="s">
        <v>46</v>
      </c>
      <c r="D21" s="54">
        <v>5</v>
      </c>
      <c r="E21" s="81">
        <v>0</v>
      </c>
      <c r="F21" s="39">
        <f t="shared" si="0"/>
        <v>0</v>
      </c>
      <c r="G21" s="71"/>
      <c r="H21" s="72"/>
      <c r="I21" s="55"/>
      <c r="J21" s="55"/>
    </row>
    <row r="22" spans="1:15">
      <c r="A22" s="35">
        <f t="shared" si="1"/>
        <v>10</v>
      </c>
      <c r="B22" s="36" t="s">
        <v>75</v>
      </c>
      <c r="C22" s="37" t="s">
        <v>46</v>
      </c>
      <c r="D22" s="54">
        <v>2</v>
      </c>
      <c r="E22" s="81">
        <v>0</v>
      </c>
      <c r="F22" s="39">
        <f t="shared" si="0"/>
        <v>0</v>
      </c>
      <c r="G22" s="71"/>
      <c r="H22" s="72"/>
      <c r="I22" s="55"/>
      <c r="J22" s="55"/>
    </row>
    <row r="23" spans="1:15">
      <c r="A23" s="35">
        <f t="shared" si="1"/>
        <v>11</v>
      </c>
      <c r="B23" s="36" t="s">
        <v>76</v>
      </c>
      <c r="C23" s="37" t="s">
        <v>46</v>
      </c>
      <c r="D23" s="54">
        <v>8</v>
      </c>
      <c r="E23" s="81">
        <v>0</v>
      </c>
      <c r="F23" s="39">
        <f t="shared" si="0"/>
        <v>0</v>
      </c>
      <c r="G23" s="71"/>
      <c r="H23" s="72"/>
      <c r="I23" s="55"/>
      <c r="J23" s="55"/>
    </row>
    <row r="24" spans="1:15">
      <c r="A24" s="35">
        <f t="shared" si="1"/>
        <v>12</v>
      </c>
      <c r="B24" s="36" t="s">
        <v>77</v>
      </c>
      <c r="C24" s="37" t="s">
        <v>46</v>
      </c>
      <c r="D24" s="54">
        <v>2</v>
      </c>
      <c r="E24" s="81">
        <v>0</v>
      </c>
      <c r="F24" s="39">
        <f t="shared" si="0"/>
        <v>0</v>
      </c>
      <c r="G24" s="71"/>
      <c r="H24" s="72"/>
      <c r="I24" s="55"/>
      <c r="J24" s="55"/>
    </row>
    <row r="25" spans="1:15">
      <c r="A25" s="35">
        <f t="shared" si="1"/>
        <v>13</v>
      </c>
      <c r="B25" s="36" t="s">
        <v>78</v>
      </c>
      <c r="C25" s="37" t="s">
        <v>46</v>
      </c>
      <c r="D25" s="54">
        <v>5</v>
      </c>
      <c r="E25" s="81">
        <v>0</v>
      </c>
      <c r="F25" s="39">
        <f t="shared" si="0"/>
        <v>0</v>
      </c>
      <c r="G25" s="71"/>
      <c r="H25" s="72"/>
      <c r="I25" s="55"/>
      <c r="J25" s="55"/>
    </row>
    <row r="26" spans="1:15">
      <c r="A26" s="35">
        <f t="shared" si="1"/>
        <v>14</v>
      </c>
      <c r="B26" s="36" t="s">
        <v>79</v>
      </c>
      <c r="C26" s="37" t="s">
        <v>46</v>
      </c>
      <c r="D26" s="54">
        <v>2</v>
      </c>
      <c r="E26" s="81">
        <v>0</v>
      </c>
      <c r="F26" s="39">
        <f t="shared" si="0"/>
        <v>0</v>
      </c>
      <c r="G26" s="71"/>
      <c r="H26" s="72"/>
      <c r="I26" s="55"/>
      <c r="J26" s="55"/>
      <c r="O26" s="80"/>
    </row>
    <row r="27" spans="1:15">
      <c r="A27" s="35">
        <f t="shared" si="1"/>
        <v>15</v>
      </c>
      <c r="B27" s="36" t="s">
        <v>80</v>
      </c>
      <c r="C27" s="37" t="s">
        <v>46</v>
      </c>
      <c r="D27" s="54">
        <v>1</v>
      </c>
      <c r="E27" s="81">
        <v>0</v>
      </c>
      <c r="F27" s="39">
        <f t="shared" si="0"/>
        <v>0</v>
      </c>
      <c r="G27" s="71"/>
      <c r="H27" s="72"/>
      <c r="I27" s="55"/>
      <c r="J27" s="55"/>
    </row>
    <row r="28" spans="1:15">
      <c r="A28" s="35">
        <f t="shared" si="1"/>
        <v>16</v>
      </c>
      <c r="B28" s="36" t="s">
        <v>81</v>
      </c>
      <c r="C28" s="37" t="s">
        <v>46</v>
      </c>
      <c r="D28" s="54">
        <v>2</v>
      </c>
      <c r="E28" s="81">
        <v>0</v>
      </c>
      <c r="F28" s="39">
        <f t="shared" si="0"/>
        <v>0</v>
      </c>
      <c r="G28" s="71"/>
      <c r="H28" s="72"/>
      <c r="I28" s="55"/>
      <c r="J28" s="55"/>
    </row>
    <row r="29" spans="1:15">
      <c r="A29" s="35">
        <f t="shared" si="1"/>
        <v>17</v>
      </c>
      <c r="B29" s="36" t="s">
        <v>82</v>
      </c>
      <c r="C29" s="37" t="s">
        <v>46</v>
      </c>
      <c r="D29" s="54">
        <v>1</v>
      </c>
      <c r="E29" s="81">
        <v>0</v>
      </c>
      <c r="F29" s="39">
        <f t="shared" si="0"/>
        <v>0</v>
      </c>
      <c r="G29" s="71"/>
      <c r="H29" s="72"/>
      <c r="I29" s="55"/>
      <c r="J29" s="55"/>
    </row>
    <row r="30" spans="1:15">
      <c r="A30" s="35">
        <f t="shared" si="1"/>
        <v>18</v>
      </c>
      <c r="B30" s="36" t="s">
        <v>83</v>
      </c>
      <c r="C30" s="37" t="s">
        <v>46</v>
      </c>
      <c r="D30" s="54">
        <v>2</v>
      </c>
      <c r="E30" s="81">
        <v>0</v>
      </c>
      <c r="F30" s="39">
        <f t="shared" si="0"/>
        <v>0</v>
      </c>
      <c r="G30" s="71"/>
      <c r="H30" s="72"/>
      <c r="I30" s="55"/>
      <c r="J30" s="55"/>
    </row>
    <row r="31" spans="1:15">
      <c r="A31" s="35">
        <f t="shared" si="1"/>
        <v>19</v>
      </c>
      <c r="B31" s="36" t="s">
        <v>84</v>
      </c>
      <c r="C31" s="37" t="s">
        <v>46</v>
      </c>
      <c r="D31" s="54">
        <v>1</v>
      </c>
      <c r="E31" s="81">
        <v>0</v>
      </c>
      <c r="F31" s="39">
        <f t="shared" si="0"/>
        <v>0</v>
      </c>
      <c r="G31" s="71"/>
      <c r="H31" s="72"/>
      <c r="I31" s="55"/>
      <c r="J31" s="55"/>
    </row>
    <row r="32" spans="1:15">
      <c r="A32" s="35">
        <f t="shared" si="1"/>
        <v>20</v>
      </c>
      <c r="B32" s="36" t="s">
        <v>85</v>
      </c>
      <c r="C32" s="37" t="s">
        <v>46</v>
      </c>
      <c r="D32" s="54">
        <v>2</v>
      </c>
      <c r="E32" s="81">
        <v>0</v>
      </c>
      <c r="F32" s="39">
        <f t="shared" si="0"/>
        <v>0</v>
      </c>
      <c r="G32" s="71"/>
      <c r="H32" s="72"/>
      <c r="I32" s="55"/>
      <c r="J32" s="55"/>
    </row>
    <row r="33" spans="1:10" ht="15.5">
      <c r="A33" s="44"/>
      <c r="B33" s="45" t="str">
        <f>CONCATENATE(B15," - ","CELKEM")</f>
        <v>PŘÍSLUŠENSTVÍ - CELKEM</v>
      </c>
      <c r="C33" s="46"/>
      <c r="D33" s="66"/>
      <c r="E33" s="47"/>
      <c r="F33" s="30">
        <f>SUM(F16:F32)</f>
        <v>0</v>
      </c>
      <c r="G33" s="48"/>
      <c r="H33" s="49"/>
      <c r="I33" s="67"/>
      <c r="J33" s="68"/>
    </row>
    <row r="34" spans="1:10" ht="15.5">
      <c r="A34" s="34">
        <v>4</v>
      </c>
      <c r="B34" s="97" t="s">
        <v>54</v>
      </c>
      <c r="C34" s="97"/>
      <c r="D34" s="97"/>
      <c r="E34" s="97"/>
      <c r="F34" s="97"/>
      <c r="G34" s="97"/>
      <c r="H34" s="97"/>
      <c r="I34" s="97"/>
      <c r="J34" s="97"/>
    </row>
    <row r="35" spans="1:10">
      <c r="A35" s="35">
        <f>A32+1</f>
        <v>21</v>
      </c>
      <c r="B35" s="36" t="s">
        <v>86</v>
      </c>
      <c r="C35" s="37" t="s">
        <v>33</v>
      </c>
      <c r="D35" s="54">
        <v>21.56</v>
      </c>
      <c r="E35" s="81">
        <v>0</v>
      </c>
      <c r="F35" s="39">
        <f>ROUNDUP(D35*E35,1)</f>
        <v>0</v>
      </c>
      <c r="G35" s="40"/>
      <c r="H35" s="41"/>
      <c r="I35" s="55"/>
      <c r="J35" s="43"/>
    </row>
    <row r="36" spans="1:10">
      <c r="A36" s="35">
        <f>A35+1</f>
        <v>22</v>
      </c>
      <c r="B36" s="36" t="s">
        <v>56</v>
      </c>
      <c r="C36" s="37" t="s">
        <v>57</v>
      </c>
      <c r="D36" s="54">
        <v>3</v>
      </c>
      <c r="E36" s="81">
        <v>0</v>
      </c>
      <c r="F36" s="39">
        <f>ROUNDUP(D36*E36,1)</f>
        <v>0</v>
      </c>
      <c r="G36" s="40"/>
      <c r="H36" s="41"/>
      <c r="I36" s="55"/>
      <c r="J36" s="43"/>
    </row>
    <row r="37" spans="1:10">
      <c r="A37" s="35">
        <f>A36+1</f>
        <v>23</v>
      </c>
      <c r="B37" s="36" t="s">
        <v>58</v>
      </c>
      <c r="C37" s="37" t="s">
        <v>59</v>
      </c>
      <c r="D37" s="54">
        <v>3</v>
      </c>
      <c r="E37" s="81">
        <v>0</v>
      </c>
      <c r="F37" s="39">
        <f>ROUNDUP(D37*E37,1)</f>
        <v>0</v>
      </c>
      <c r="G37" s="40"/>
      <c r="H37" s="41"/>
      <c r="I37" s="55"/>
      <c r="J37" s="43"/>
    </row>
    <row r="38" spans="1:10" ht="15.5">
      <c r="A38" s="44"/>
      <c r="B38" s="45" t="str">
        <f>CONCATENATE(B34," - ","CELKEM")</f>
        <v>OSTATNÍ - CELKEM</v>
      </c>
      <c r="C38" s="46"/>
      <c r="D38" s="66"/>
      <c r="E38" s="47"/>
      <c r="F38" s="30">
        <f>SUM(F35:F37)</f>
        <v>0</v>
      </c>
      <c r="G38" s="48"/>
      <c r="H38" s="49"/>
      <c r="I38" s="67"/>
      <c r="J38" s="68"/>
    </row>
    <row r="39" spans="1:10" ht="15.5">
      <c r="A39" s="2"/>
      <c r="B39" s="73"/>
      <c r="C39" s="74"/>
      <c r="D39" s="75"/>
      <c r="E39" s="76"/>
      <c r="F39" s="76"/>
      <c r="G39" s="77"/>
      <c r="H39" s="74"/>
      <c r="I39" s="78"/>
      <c r="J39" s="78"/>
    </row>
    <row r="40" spans="1:10" ht="15.5">
      <c r="A40" s="44"/>
      <c r="B40" s="45" t="s">
        <v>61</v>
      </c>
      <c r="C40" s="46"/>
      <c r="D40" s="66"/>
      <c r="E40" s="47"/>
      <c r="F40" s="30">
        <f>F14+F33+F38</f>
        <v>0</v>
      </c>
      <c r="G40" s="48"/>
      <c r="H40" s="63"/>
      <c r="I40" s="67"/>
      <c r="J40" s="68"/>
    </row>
    <row r="41" spans="1:10" ht="14">
      <c r="C41" s="59"/>
      <c r="D41" s="56"/>
      <c r="F41" s="20"/>
      <c r="H41" s="2"/>
    </row>
    <row r="42" spans="1:10" ht="14">
      <c r="C42" s="59"/>
      <c r="D42" s="56"/>
      <c r="F42" s="20"/>
      <c r="H42" s="2"/>
    </row>
    <row r="43" spans="1:10" ht="14">
      <c r="C43" s="59"/>
      <c r="D43" s="56"/>
      <c r="F43" s="20"/>
      <c r="H43" s="2"/>
    </row>
    <row r="44" spans="1:10" ht="14">
      <c r="C44" s="59"/>
      <c r="D44" s="56"/>
      <c r="F44" s="20"/>
      <c r="H44" s="2"/>
    </row>
    <row r="45" spans="1:10" ht="14">
      <c r="C45" s="59"/>
      <c r="D45" s="56"/>
      <c r="F45" s="20"/>
      <c r="H45" s="2"/>
    </row>
    <row r="46" spans="1:10" ht="14">
      <c r="C46" s="59"/>
      <c r="D46" s="56"/>
      <c r="F46" s="20"/>
      <c r="H46" s="2"/>
    </row>
    <row r="47" spans="1:10" ht="14">
      <c r="C47" s="59"/>
      <c r="D47" s="56"/>
      <c r="F47" s="20"/>
      <c r="H47" s="2"/>
    </row>
    <row r="48" spans="1:10" ht="14">
      <c r="C48" s="59"/>
      <c r="D48" s="56"/>
      <c r="F48" s="20"/>
      <c r="H48" s="2"/>
    </row>
    <row r="49" spans="3:8" ht="14">
      <c r="C49" s="59"/>
      <c r="D49" s="56"/>
      <c r="F49" s="20"/>
      <c r="H49" s="2"/>
    </row>
    <row r="50" spans="3:8" ht="14">
      <c r="C50" s="59"/>
      <c r="D50" s="56"/>
      <c r="F50" s="20"/>
      <c r="H50" s="2"/>
    </row>
    <row r="51" spans="3:8" ht="14">
      <c r="C51" s="59"/>
      <c r="D51" s="56"/>
      <c r="F51" s="20"/>
      <c r="H51" s="2"/>
    </row>
    <row r="52" spans="3:8" ht="14">
      <c r="C52" s="59"/>
      <c r="D52" s="56"/>
      <c r="F52" s="20"/>
      <c r="H52" s="2"/>
    </row>
    <row r="53" spans="3:8" ht="14">
      <c r="C53" s="59"/>
      <c r="D53" s="56"/>
      <c r="F53" s="20"/>
      <c r="H53" s="2"/>
    </row>
    <row r="54" spans="3:8" ht="14">
      <c r="C54" s="59"/>
      <c r="D54" s="56"/>
      <c r="F54" s="20"/>
      <c r="H54" s="2"/>
    </row>
    <row r="55" spans="3:8" ht="14">
      <c r="C55" s="59"/>
      <c r="D55" s="56"/>
      <c r="F55" s="20"/>
      <c r="H55" s="2"/>
    </row>
    <row r="56" spans="3:8" ht="14">
      <c r="C56" s="59"/>
      <c r="D56" s="56"/>
      <c r="F56" s="20"/>
      <c r="H56" s="2"/>
    </row>
    <row r="57" spans="3:8" ht="14">
      <c r="C57" s="59"/>
      <c r="D57" s="56"/>
      <c r="F57" s="20"/>
      <c r="H57" s="2"/>
    </row>
    <row r="58" spans="3:8" ht="14">
      <c r="C58" s="59"/>
      <c r="D58" s="56"/>
      <c r="F58" s="20"/>
      <c r="H58" s="2"/>
    </row>
    <row r="59" spans="3:8" ht="14">
      <c r="C59" s="59"/>
      <c r="D59" s="56"/>
      <c r="F59" s="20"/>
      <c r="H59" s="2"/>
    </row>
    <row r="60" spans="3:8" ht="14">
      <c r="C60" s="59"/>
      <c r="D60" s="56"/>
      <c r="F60" s="20"/>
      <c r="H60" s="2"/>
    </row>
    <row r="61" spans="3:8" ht="14">
      <c r="C61" s="59"/>
      <c r="D61" s="56"/>
      <c r="F61" s="20"/>
      <c r="H61" s="2"/>
    </row>
    <row r="62" spans="3:8" ht="14">
      <c r="C62" s="59"/>
      <c r="D62" s="56"/>
      <c r="F62" s="20"/>
      <c r="H62" s="2"/>
    </row>
    <row r="63" spans="3:8" ht="14">
      <c r="C63" s="59"/>
      <c r="D63" s="56"/>
      <c r="F63" s="20"/>
      <c r="H63" s="2"/>
    </row>
    <row r="64" spans="3:8" ht="14">
      <c r="C64" s="59"/>
      <c r="D64" s="56"/>
      <c r="F64" s="20"/>
      <c r="H64" s="2"/>
    </row>
    <row r="65" spans="3:8" ht="14">
      <c r="C65" s="59"/>
      <c r="D65" s="56"/>
      <c r="F65" s="20"/>
      <c r="H65" s="2"/>
    </row>
    <row r="66" spans="3:8" ht="14">
      <c r="C66" s="59"/>
      <c r="D66" s="56"/>
      <c r="F66" s="20"/>
      <c r="H66" s="2"/>
    </row>
    <row r="67" spans="3:8" ht="14">
      <c r="C67" s="59"/>
      <c r="D67" s="56"/>
      <c r="F67" s="20"/>
      <c r="H67" s="2"/>
    </row>
    <row r="68" spans="3:8" ht="14">
      <c r="C68" s="59"/>
      <c r="D68" s="56"/>
      <c r="F68" s="20"/>
      <c r="H68" s="2"/>
    </row>
    <row r="69" spans="3:8" ht="14">
      <c r="C69" s="59"/>
      <c r="D69" s="56"/>
      <c r="F69" s="20"/>
      <c r="H69" s="2"/>
    </row>
    <row r="70" spans="3:8" ht="14">
      <c r="C70" s="59"/>
      <c r="D70" s="56"/>
      <c r="F70" s="20"/>
      <c r="H70" s="2"/>
    </row>
    <row r="71" spans="3:8" ht="14">
      <c r="C71" s="59"/>
      <c r="D71" s="56"/>
      <c r="F71" s="20"/>
      <c r="H71" s="2"/>
    </row>
    <row r="72" spans="3:8" ht="14">
      <c r="C72" s="59"/>
      <c r="D72" s="56"/>
      <c r="F72" s="20"/>
      <c r="H72" s="2"/>
    </row>
    <row r="73" spans="3:8" ht="14">
      <c r="C73" s="59"/>
      <c r="D73" s="56"/>
      <c r="F73" s="20"/>
      <c r="H73" s="2"/>
    </row>
    <row r="74" spans="3:8" ht="14">
      <c r="C74" s="59"/>
      <c r="D74" s="56"/>
      <c r="F74" s="20"/>
      <c r="H74" s="2"/>
    </row>
    <row r="75" spans="3:8" ht="14">
      <c r="C75" s="59"/>
      <c r="D75" s="56"/>
      <c r="F75" s="20"/>
      <c r="H75" s="2"/>
    </row>
    <row r="76" spans="3:8" ht="14">
      <c r="C76" s="59"/>
      <c r="D76" s="56"/>
      <c r="F76" s="20"/>
      <c r="H76" s="2"/>
    </row>
    <row r="77" spans="3:8" ht="14">
      <c r="C77" s="59"/>
      <c r="D77" s="56"/>
      <c r="F77" s="20"/>
      <c r="H77" s="2"/>
    </row>
    <row r="78" spans="3:8" ht="14">
      <c r="C78" s="59"/>
      <c r="D78" s="56"/>
      <c r="F78" s="20"/>
      <c r="H78" s="2"/>
    </row>
    <row r="79" spans="3:8" ht="14">
      <c r="C79" s="59"/>
      <c r="D79" s="56"/>
      <c r="F79" s="20"/>
      <c r="H79" s="2"/>
    </row>
    <row r="80" spans="3:8" ht="14">
      <c r="C80" s="59"/>
      <c r="D80" s="56"/>
      <c r="F80" s="20"/>
      <c r="H80" s="2"/>
    </row>
    <row r="81" spans="3:8" ht="14">
      <c r="C81" s="59"/>
      <c r="D81" s="56"/>
      <c r="F81" s="20"/>
      <c r="H81" s="2"/>
    </row>
    <row r="82" spans="3:8" ht="14">
      <c r="C82" s="59"/>
      <c r="D82" s="56"/>
      <c r="F82" s="20"/>
      <c r="H82" s="2"/>
    </row>
    <row r="83" spans="3:8" ht="14">
      <c r="C83" s="59"/>
      <c r="D83" s="56"/>
      <c r="F83" s="20"/>
      <c r="H83" s="2"/>
    </row>
    <row r="84" spans="3:8" ht="14">
      <c r="C84" s="59"/>
      <c r="D84" s="56"/>
      <c r="F84" s="20"/>
      <c r="H84" s="2"/>
    </row>
    <row r="85" spans="3:8" ht="14">
      <c r="C85" s="59"/>
      <c r="D85" s="56"/>
      <c r="F85" s="20"/>
      <c r="H85" s="2"/>
    </row>
    <row r="86" spans="3:8" ht="14">
      <c r="C86" s="59"/>
      <c r="D86" s="56"/>
      <c r="F86" s="20"/>
      <c r="H86" s="2"/>
    </row>
    <row r="87" spans="3:8" ht="14">
      <c r="C87" s="59"/>
      <c r="D87" s="56"/>
      <c r="F87" s="20"/>
      <c r="H87" s="2"/>
    </row>
    <row r="88" spans="3:8" ht="14">
      <c r="C88" s="59"/>
      <c r="D88" s="56"/>
      <c r="F88" s="20"/>
      <c r="H88" s="2"/>
    </row>
  </sheetData>
  <sheetProtection algorithmName="SHA-512" hashValue="fLHw/dVExaEl1u7SRiIEL8EKaWa8wQY0SNv6yxEd1OUVKo5e7Te/KBMtMvZcIA/xz04QwOpgxIi9x9pj36V25g==" saltValue="WPFmHoFjlaCoB6C0pFRBgQ==" spinCount="100000" sheet="1" objects="1" scenarios="1"/>
  <mergeCells count="10">
    <mergeCell ref="A9:J9"/>
    <mergeCell ref="B15:J15"/>
    <mergeCell ref="A19:J19"/>
    <mergeCell ref="B34:J34"/>
    <mergeCell ref="A2:J2"/>
    <mergeCell ref="C3:J3"/>
    <mergeCell ref="C4:J4"/>
    <mergeCell ref="C5:J5"/>
    <mergeCell ref="C6:J6"/>
    <mergeCell ref="B8:J8"/>
  </mergeCells>
  <conditionalFormatting sqref="D1 D7 D14 D33 D38:D1048576">
    <cfRule type="cellIs" dxfId="1" priority="3" stopIfTrue="1" operator="lessThanOrEqual">
      <formula>0</formula>
    </cfRule>
  </conditionalFormatting>
  <conditionalFormatting sqref="D10:D13 D16:D18 D20:D32 D35:D37">
    <cfRule type="cellIs" dxfId="0" priority="2" stopIfTrue="1" operator="equal">
      <formula>0</formula>
    </cfRule>
  </conditionalFormatting>
  <pageMargins left="0.78740157480314954" right="0.39370078740157477" top="0.59015748031496063" bottom="0.59015748031496063" header="0.39370078740157477" footer="0.39370078740157477"/>
  <pageSetup paperSize="9" fitToWidth="0" fitToHeight="0" pageOrder="overThenDown" orientation="portrait" horizontalDpi="0" verticalDpi="0" r:id="rId1"/>
  <headerFooter alignWithMargins="0">
    <oddHeader>&amp;L&amp;F</oddHeader>
    <oddFooter>&amp;R&amp;P/&amp;N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19</vt:i4>
      </vt:variant>
    </vt:vector>
  </HeadingPairs>
  <TitlesOfParts>
    <vt:vector size="22" baseType="lpstr">
      <vt:lpstr>KL</vt:lpstr>
      <vt:lpstr>ZTI-V</vt:lpstr>
      <vt:lpstr>ZTI-K</vt:lpstr>
      <vt:lpstr>KL!Oblast_tisku</vt:lpstr>
      <vt:lpstr>'ZTI-K'!Oblast_tisku</vt:lpstr>
      <vt:lpstr>'ZTI-V'!Oblast_tisku</vt:lpstr>
      <vt:lpstr>'ZTI-V'!Print_Area_0</vt:lpstr>
      <vt:lpstr>'ZTI-V'!Print_Area_0_0</vt:lpstr>
      <vt:lpstr>'ZTI-V'!Print_Area_0_0_0</vt:lpstr>
      <vt:lpstr>'ZTI-V'!Print_Area_0_0_0_0</vt:lpstr>
      <vt:lpstr>'ZTI-V'!Print_Area_0_0_0_0_0</vt:lpstr>
      <vt:lpstr>'ZTI-V'!Print_Area_0_0_0_0_0_0</vt:lpstr>
      <vt:lpstr>'ZTI-V'!Print_Area_0_0_0_0_0_0_0</vt:lpstr>
      <vt:lpstr>'ZTI-V'!Print_Area_0_0_0_0_0_0_0_0</vt:lpstr>
      <vt:lpstr>'ZTI-V'!Print_Titles_0</vt:lpstr>
      <vt:lpstr>'ZTI-V'!Print_Titles_0_0</vt:lpstr>
      <vt:lpstr>'ZTI-V'!Print_Titles_0_0_0</vt:lpstr>
      <vt:lpstr>'ZTI-V'!Print_Titles_0_0_0_0</vt:lpstr>
      <vt:lpstr>'ZTI-V'!Print_Titles_0_0_0_0_0</vt:lpstr>
      <vt:lpstr>'ZTI-V'!Print_Titles_0_0_0_0_0_0</vt:lpstr>
      <vt:lpstr>'ZTI-V'!Print_Titles_0_0_0_0_0_0_0</vt:lpstr>
      <vt:lpstr>'ZTI-V'!Print_Titles_0_0_0_0_0_0_0_0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Lukáš Urban</cp:lastModifiedBy>
  <cp:revision>530</cp:revision>
  <cp:lastPrinted>2025-05-15T14:23:59Z</cp:lastPrinted>
  <dcterms:created xsi:type="dcterms:W3CDTF">2018-09-14T15:48:17Z</dcterms:created>
  <dcterms:modified xsi:type="dcterms:W3CDTF">2025-05-25T17:34:48Z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